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Server11\d\F\1. DOKUMENTI\Dokumenti 2026\Financije\FINANCIJSKI IZVJEŠTAJI\1-3\"/>
    </mc:Choice>
  </mc:AlternateContent>
  <bookViews>
    <workbookView xWindow="0" yWindow="0" windowWidth="27315" windowHeight="1020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c r="M340" i="9"/>
  <c r="L340" i="9"/>
  <c r="F340" i="9"/>
  <c r="B340" i="9" s="1"/>
  <c r="E340" i="9"/>
  <c r="H339" i="9"/>
  <c r="G339" i="9"/>
  <c r="E339" i="9" s="1"/>
  <c r="B339" i="9" s="1"/>
  <c r="F339" i="9"/>
  <c r="F338" i="9"/>
  <c r="F337" i="9"/>
  <c r="F336" i="9"/>
  <c r="F335" i="9"/>
  <c r="H334" i="9"/>
  <c r="E334" i="9" s="1"/>
  <c r="G334" i="9"/>
  <c r="F334" i="9"/>
  <c r="B334" i="9"/>
  <c r="F333" i="9"/>
  <c r="H332" i="9"/>
  <c r="G332" i="9"/>
  <c r="E332" i="9" s="1"/>
  <c r="B332" i="9" s="1"/>
  <c r="F332" i="9"/>
  <c r="H331" i="9"/>
  <c r="G331" i="9"/>
  <c r="E331" i="9" s="1"/>
  <c r="B331" i="9" s="1"/>
  <c r="F331" i="9"/>
  <c r="H330" i="9"/>
  <c r="E330" i="9" s="1"/>
  <c r="G330" i="9"/>
  <c r="F330" i="9"/>
  <c r="B330" i="9"/>
  <c r="H329" i="9"/>
  <c r="G329" i="9"/>
  <c r="F329" i="9"/>
  <c r="E329" i="9"/>
  <c r="B329" i="9" s="1"/>
  <c r="H328" i="9"/>
  <c r="G328" i="9"/>
  <c r="F328" i="9"/>
  <c r="H327" i="9"/>
  <c r="G327" i="9"/>
  <c r="E327" i="9" s="1"/>
  <c r="B327" i="9" s="1"/>
  <c r="F327" i="9"/>
  <c r="H326" i="9"/>
  <c r="E326" i="9" s="1"/>
  <c r="B326" i="9" s="1"/>
  <c r="G326" i="9"/>
  <c r="F326" i="9"/>
  <c r="H325" i="9"/>
  <c r="G325" i="9"/>
  <c r="F325" i="9"/>
  <c r="E325" i="9"/>
  <c r="B325" i="9" s="1"/>
  <c r="H324" i="9"/>
  <c r="G324" i="9"/>
  <c r="E324" i="9" s="1"/>
  <c r="B324" i="9" s="1"/>
  <c r="F324" i="9"/>
  <c r="H323" i="9"/>
  <c r="G323" i="9"/>
  <c r="F323" i="9"/>
  <c r="H322" i="9"/>
  <c r="E322" i="9" s="1"/>
  <c r="G322" i="9"/>
  <c r="F322" i="9"/>
  <c r="B322" i="9"/>
  <c r="H321" i="9"/>
  <c r="G321" i="9"/>
  <c r="E321" i="9" s="1"/>
  <c r="B321" i="9" s="1"/>
  <c r="F321" i="9"/>
  <c r="H320" i="9"/>
  <c r="G320" i="9"/>
  <c r="E320" i="9" s="1"/>
  <c r="F320" i="9"/>
  <c r="H319" i="9"/>
  <c r="G319" i="9"/>
  <c r="F319" i="9"/>
  <c r="H318" i="9"/>
  <c r="E318" i="9" s="1"/>
  <c r="B318" i="9" s="1"/>
  <c r="G318" i="9"/>
  <c r="F318" i="9"/>
  <c r="H317" i="9"/>
  <c r="G317" i="9"/>
  <c r="F317" i="9"/>
  <c r="E317" i="9"/>
  <c r="B317" i="9" s="1"/>
  <c r="H316" i="9"/>
  <c r="G316" i="9"/>
  <c r="E316" i="9" s="1"/>
  <c r="B316" i="9" s="1"/>
  <c r="F316" i="9"/>
  <c r="F315" i="9"/>
  <c r="F314" i="9"/>
  <c r="F313" i="9"/>
  <c r="H312" i="9"/>
  <c r="G312" i="9"/>
  <c r="E312" i="9" s="1"/>
  <c r="F312" i="9"/>
  <c r="H311" i="9"/>
  <c r="G311" i="9"/>
  <c r="F311" i="9"/>
  <c r="H310" i="9"/>
  <c r="G310"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8" i="9" s="1"/>
  <c r="F299"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B290" i="9" s="1"/>
  <c r="L290" i="9"/>
  <c r="E290" i="9"/>
  <c r="M289" i="9"/>
  <c r="L289" i="9"/>
  <c r="F289" i="9"/>
  <c r="E289" i="9"/>
  <c r="B289" i="9" s="1"/>
  <c r="M288" i="9"/>
  <c r="L288" i="9"/>
  <c r="F288" i="9"/>
  <c r="B288" i="9" s="1"/>
  <c r="E288" i="9"/>
  <c r="M287" i="9"/>
  <c r="L287" i="9"/>
  <c r="F287" i="9" s="1"/>
  <c r="B287" i="9" s="1"/>
  <c r="E287" i="9"/>
  <c r="M286" i="9"/>
  <c r="F286" i="9" s="1"/>
  <c r="B286" i="9" s="1"/>
  <c r="L286" i="9"/>
  <c r="E286" i="9"/>
  <c r="M285" i="9"/>
  <c r="L285" i="9"/>
  <c r="F285" i="9"/>
  <c r="E285" i="9"/>
  <c r="B285" i="9" s="1"/>
  <c r="M284" i="9"/>
  <c r="L284" i="9"/>
  <c r="F284" i="9"/>
  <c r="B284" i="9" s="1"/>
  <c r="E284" i="9"/>
  <c r="M283" i="9"/>
  <c r="L283" i="9"/>
  <c r="E283" i="9"/>
  <c r="M282" i="9"/>
  <c r="F282" i="9" s="1"/>
  <c r="L282" i="9"/>
  <c r="E282" i="9"/>
  <c r="B282" i="9"/>
  <c r="M281" i="9"/>
  <c r="L281" i="9"/>
  <c r="F281" i="9"/>
  <c r="E281" i="9"/>
  <c r="B281" i="9" s="1"/>
  <c r="M280" i="9"/>
  <c r="L280" i="9"/>
  <c r="F280" i="9"/>
  <c r="B280" i="9" s="1"/>
  <c r="E280" i="9"/>
  <c r="M279" i="9"/>
  <c r="L279" i="9"/>
  <c r="F279" i="9" s="1"/>
  <c r="B279" i="9" s="1"/>
  <c r="E279" i="9"/>
  <c r="M278" i="9"/>
  <c r="F278" i="9" s="1"/>
  <c r="L278" i="9"/>
  <c r="E278" i="9"/>
  <c r="B278" i="9"/>
  <c r="M277" i="9"/>
  <c r="L277" i="9"/>
  <c r="F277" i="9" s="1"/>
  <c r="E277" i="9"/>
  <c r="B277" i="9" s="1"/>
  <c r="M276" i="9"/>
  <c r="L276" i="9"/>
  <c r="F276" i="9"/>
  <c r="B276" i="9" s="1"/>
  <c r="E276" i="9"/>
  <c r="M275" i="9"/>
  <c r="L275" i="9"/>
  <c r="F275" i="9" s="1"/>
  <c r="B275" i="9" s="1"/>
  <c r="E275" i="9"/>
  <c r="M274" i="9"/>
  <c r="F274" i="9" s="1"/>
  <c r="B274" i="9" s="1"/>
  <c r="L274" i="9"/>
  <c r="E274" i="9"/>
  <c r="M273" i="9"/>
  <c r="L273" i="9"/>
  <c r="F273" i="9" s="1"/>
  <c r="E273" i="9"/>
  <c r="M272" i="9"/>
  <c r="L272" i="9"/>
  <c r="F272" i="9"/>
  <c r="B272" i="9" s="1"/>
  <c r="E272" i="9"/>
  <c r="M271" i="9"/>
  <c r="L271" i="9"/>
  <c r="F271" i="9" s="1"/>
  <c r="B271" i="9" s="1"/>
  <c r="E271" i="9"/>
  <c r="M270" i="9"/>
  <c r="F270" i="9" s="1"/>
  <c r="L270" i="9"/>
  <c r="E270" i="9"/>
  <c r="B270" i="9"/>
  <c r="M269" i="9"/>
  <c r="L269" i="9"/>
  <c r="F269" i="9"/>
  <c r="E269" i="9"/>
  <c r="B269" i="9" s="1"/>
  <c r="M268" i="9"/>
  <c r="L268" i="9"/>
  <c r="F268" i="9"/>
  <c r="B268" i="9" s="1"/>
  <c r="E268" i="9"/>
  <c r="M267" i="9"/>
  <c r="L267" i="9"/>
  <c r="F267" i="9" s="1"/>
  <c r="B267" i="9" s="1"/>
  <c r="E267" i="9"/>
  <c r="M266" i="9"/>
  <c r="F266" i="9" s="1"/>
  <c r="B266" i="9" s="1"/>
  <c r="L266" i="9"/>
  <c r="E266" i="9"/>
  <c r="M265" i="9"/>
  <c r="L265" i="9"/>
  <c r="F265" i="9"/>
  <c r="E265" i="9"/>
  <c r="B265" i="9" s="1"/>
  <c r="M264" i="9"/>
  <c r="L264" i="9"/>
  <c r="F264" i="9"/>
  <c r="B264" i="9" s="1"/>
  <c r="E264" i="9"/>
  <c r="M263" i="9"/>
  <c r="L263" i="9"/>
  <c r="F263" i="9" s="1"/>
  <c r="B263" i="9" s="1"/>
  <c r="E263" i="9"/>
  <c r="M262" i="9"/>
  <c r="F262" i="9" s="1"/>
  <c r="B262" i="9" s="1"/>
  <c r="L262" i="9"/>
  <c r="E262" i="9"/>
  <c r="M261" i="9"/>
  <c r="L261" i="9"/>
  <c r="F261" i="9" s="1"/>
  <c r="E261" i="9"/>
  <c r="M260" i="9"/>
  <c r="L260" i="9"/>
  <c r="F260" i="9"/>
  <c r="B260" i="9" s="1"/>
  <c r="E260" i="9"/>
  <c r="M259" i="9"/>
  <c r="L259" i="9"/>
  <c r="F259" i="9" s="1"/>
  <c r="E259" i="9"/>
  <c r="B259" i="9" s="1"/>
  <c r="M258" i="9"/>
  <c r="F258" i="9" s="1"/>
  <c r="L258" i="9"/>
  <c r="E258" i="9"/>
  <c r="B258" i="9"/>
  <c r="M257" i="9"/>
  <c r="L257" i="9"/>
  <c r="E257" i="9"/>
  <c r="M256" i="9"/>
  <c r="L256" i="9"/>
  <c r="F256" i="9"/>
  <c r="B256" i="9" s="1"/>
  <c r="E256" i="9"/>
  <c r="M255" i="9"/>
  <c r="L255" i="9"/>
  <c r="F255" i="9" s="1"/>
  <c r="E255" i="9"/>
  <c r="M254" i="9"/>
  <c r="F254" i="9" s="1"/>
  <c r="B254" i="9" s="1"/>
  <c r="L254" i="9"/>
  <c r="E254" i="9"/>
  <c r="M253" i="9"/>
  <c r="L253" i="9"/>
  <c r="F253" i="9" s="1"/>
  <c r="E253" i="9"/>
  <c r="M252" i="9"/>
  <c r="L252" i="9"/>
  <c r="F252" i="9"/>
  <c r="B252" i="9" s="1"/>
  <c r="E252" i="9"/>
  <c r="M251" i="9"/>
  <c r="L251" i="9"/>
  <c r="F251" i="9" s="1"/>
  <c r="E251" i="9"/>
  <c r="B251" i="9" s="1"/>
  <c r="M250" i="9"/>
  <c r="F250" i="9" s="1"/>
  <c r="L250" i="9"/>
  <c r="E250" i="9"/>
  <c r="B250" i="9"/>
  <c r="M249" i="9"/>
  <c r="L249" i="9"/>
  <c r="F249" i="9" s="1"/>
  <c r="E249" i="9"/>
  <c r="B249" i="9" s="1"/>
  <c r="M248" i="9"/>
  <c r="L248" i="9"/>
  <c r="F248" i="9"/>
  <c r="B248" i="9" s="1"/>
  <c r="E248" i="9"/>
  <c r="M247" i="9"/>
  <c r="L247" i="9"/>
  <c r="E247" i="9"/>
  <c r="M246" i="9"/>
  <c r="F246" i="9" s="1"/>
  <c r="B246" i="9" s="1"/>
  <c r="L246" i="9"/>
  <c r="E246" i="9"/>
  <c r="M245" i="9"/>
  <c r="L245" i="9"/>
  <c r="F245" i="9" s="1"/>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E235" i="9"/>
  <c r="M234" i="9"/>
  <c r="F234" i="9" s="1"/>
  <c r="L234" i="9"/>
  <c r="E234" i="9"/>
  <c r="B234" i="9"/>
  <c r="M233" i="9"/>
  <c r="L233" i="9"/>
  <c r="E233" i="9"/>
  <c r="M232" i="9"/>
  <c r="F232" i="9" s="1"/>
  <c r="B232" i="9" s="1"/>
  <c r="L232" i="9"/>
  <c r="E232" i="9"/>
  <c r="M231" i="9"/>
  <c r="L231" i="9"/>
  <c r="F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F166" i="9"/>
  <c r="H165" i="9"/>
  <c r="E165" i="9" s="1"/>
  <c r="G165" i="9"/>
  <c r="F165" i="9"/>
  <c r="B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G157" i="9"/>
  <c r="F157" i="9"/>
  <c r="B157" i="9"/>
  <c r="F156" i="9"/>
  <c r="H155" i="9"/>
  <c r="G155" i="9"/>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F127" i="9"/>
  <c r="H126" i="9"/>
  <c r="G126" i="9"/>
  <c r="E126" i="9" s="1"/>
  <c r="B126" i="9" s="1"/>
  <c r="F126" i="9"/>
  <c r="H125" i="9"/>
  <c r="E125" i="9" s="1"/>
  <c r="B125" i="9" s="1"/>
  <c r="G125" i="9"/>
  <c r="F125" i="9"/>
  <c r="H124" i="9"/>
  <c r="E124" i="9" s="1"/>
  <c r="B124" i="9" s="1"/>
  <c r="G124" i="9"/>
  <c r="F124" i="9"/>
  <c r="H123" i="9"/>
  <c r="G123" i="9"/>
  <c r="E123" i="9" s="1"/>
  <c r="B123" i="9" s="1"/>
  <c r="F123" i="9"/>
  <c r="H122" i="9"/>
  <c r="G122" i="9"/>
  <c r="E122" i="9" s="1"/>
  <c r="B122" i="9" s="1"/>
  <c r="F122" i="9"/>
  <c r="H121" i="9"/>
  <c r="E121" i="9" s="1"/>
  <c r="G121" i="9"/>
  <c r="F121" i="9"/>
  <c r="B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E111" i="9" s="1"/>
  <c r="B111" i="9" s="1"/>
  <c r="G111" i="9"/>
  <c r="F111" i="9"/>
  <c r="H110" i="9"/>
  <c r="G110" i="9"/>
  <c r="E110" i="9" s="1"/>
  <c r="B110" i="9" s="1"/>
  <c r="F110" i="9"/>
  <c r="H109" i="9"/>
  <c r="G109" i="9"/>
  <c r="F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H102" i="9"/>
  <c r="G102" i="9"/>
  <c r="E102" i="9" s="1"/>
  <c r="B102" i="9" s="1"/>
  <c r="F102" i="9"/>
  <c r="H101" i="9"/>
  <c r="G101" i="9"/>
  <c r="E101" i="9" s="1"/>
  <c r="B101" i="9" s="1"/>
  <c r="F101" i="9"/>
  <c r="H100" i="9"/>
  <c r="G100" i="9"/>
  <c r="F100" i="9"/>
  <c r="E100" i="9"/>
  <c r="B100" i="9" s="1"/>
  <c r="H99" i="9"/>
  <c r="G99" i="9"/>
  <c r="F99" i="9"/>
  <c r="E99" i="9"/>
  <c r="H98" i="9"/>
  <c r="G98" i="9"/>
  <c r="E98" i="9" s="1"/>
  <c r="B98" i="9" s="1"/>
  <c r="F98" i="9"/>
  <c r="H97" i="9"/>
  <c r="G97" i="9"/>
  <c r="F97" i="9"/>
  <c r="H96" i="9"/>
  <c r="G96" i="9"/>
  <c r="F96" i="9"/>
  <c r="E96" i="9"/>
  <c r="B96" i="9" s="1"/>
  <c r="H95" i="9"/>
  <c r="G95" i="9"/>
  <c r="F95" i="9"/>
  <c r="E95" i="9"/>
  <c r="B95" i="9" s="1"/>
  <c r="H94" i="9"/>
  <c r="G94" i="9"/>
  <c r="E94" i="9" s="1"/>
  <c r="B94" i="9" s="1"/>
  <c r="F94" i="9"/>
  <c r="H93" i="9"/>
  <c r="G93" i="9"/>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E85" i="9" s="1"/>
  <c r="B85" i="9" s="1"/>
  <c r="F85" i="9"/>
  <c r="H84" i="9"/>
  <c r="E84" i="9" s="1"/>
  <c r="B84" i="9" s="1"/>
  <c r="G84" i="9"/>
  <c r="F84" i="9"/>
  <c r="H83" i="9"/>
  <c r="E83" i="9" s="1"/>
  <c r="G83" i="9"/>
  <c r="F83" i="9"/>
  <c r="H82" i="9"/>
  <c r="G82" i="9"/>
  <c r="F82" i="9"/>
  <c r="H81" i="9"/>
  <c r="G81" i="9"/>
  <c r="F81" i="9"/>
  <c r="H80" i="9"/>
  <c r="G80" i="9"/>
  <c r="F80" i="9"/>
  <c r="E80" i="9"/>
  <c r="B80" i="9" s="1"/>
  <c r="H79" i="9"/>
  <c r="G79" i="9"/>
  <c r="F79" i="9"/>
  <c r="E79" i="9"/>
  <c r="B79" i="9" s="1"/>
  <c r="H78" i="9"/>
  <c r="G78" i="9"/>
  <c r="E78" i="9" s="1"/>
  <c r="B78" i="9" s="1"/>
  <c r="F78" i="9"/>
  <c r="H77" i="9"/>
  <c r="G77" i="9"/>
  <c r="F77" i="9"/>
  <c r="H76" i="9"/>
  <c r="G76" i="9"/>
  <c r="F76" i="9"/>
  <c r="E76" i="9"/>
  <c r="B76" i="9" s="1"/>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F70" i="9"/>
  <c r="H69" i="9"/>
  <c r="E69" i="9" s="1"/>
  <c r="B69" i="9" s="1"/>
  <c r="G69" i="9"/>
  <c r="F69" i="9"/>
  <c r="H68" i="9"/>
  <c r="E68" i="9" s="1"/>
  <c r="B68" i="9" s="1"/>
  <c r="G68" i="9"/>
  <c r="F68" i="9"/>
  <c r="H67" i="9"/>
  <c r="G67" i="9"/>
  <c r="E67" i="9" s="1"/>
  <c r="B67" i="9" s="1"/>
  <c r="F67" i="9"/>
  <c r="H66" i="9"/>
  <c r="G66" i="9"/>
  <c r="E66" i="9" s="1"/>
  <c r="B66" i="9" s="1"/>
  <c r="F66" i="9"/>
  <c r="H65" i="9"/>
  <c r="E65" i="9" s="1"/>
  <c r="B65" i="9" s="1"/>
  <c r="G65" i="9"/>
  <c r="F65" i="9"/>
  <c r="H64" i="9"/>
  <c r="E64" i="9" s="1"/>
  <c r="B64" i="9" s="1"/>
  <c r="G64" i="9"/>
  <c r="F64" i="9"/>
  <c r="H63" i="9"/>
  <c r="G63" i="9"/>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E41" i="9" s="1"/>
  <c r="B41" i="9" s="1"/>
  <c r="G41" i="9"/>
  <c r="F41" i="9"/>
  <c r="H40" i="9"/>
  <c r="G40" i="9"/>
  <c r="F40" i="9"/>
  <c r="E40" i="9"/>
  <c r="B40" i="9" s="1"/>
  <c r="H39" i="9"/>
  <c r="G39" i="9"/>
  <c r="F39" i="9"/>
  <c r="H38" i="9"/>
  <c r="G38" i="9"/>
  <c r="F38" i="9"/>
  <c r="H37" i="9"/>
  <c r="G37" i="9"/>
  <c r="F37" i="9"/>
  <c r="H36" i="9"/>
  <c r="G36" i="9"/>
  <c r="F36" i="9"/>
  <c r="H35" i="9"/>
  <c r="G35" i="9"/>
  <c r="F35" i="9"/>
  <c r="E35" i="9"/>
  <c r="B35" i="9" s="1"/>
  <c r="H34" i="9"/>
  <c r="G34" i="9"/>
  <c r="E34" i="9" s="1"/>
  <c r="B34" i="9" s="1"/>
  <c r="F34" i="9"/>
  <c r="H33" i="9"/>
  <c r="G33" i="9"/>
  <c r="F33" i="9"/>
  <c r="H32" i="9"/>
  <c r="G32" i="9"/>
  <c r="F32" i="9"/>
  <c r="E32" i="9"/>
  <c r="B32" i="9" s="1"/>
  <c r="H31" i="9"/>
  <c r="G31" i="9"/>
  <c r="F31" i="9"/>
  <c r="H30" i="9"/>
  <c r="G30" i="9"/>
  <c r="F30" i="9"/>
  <c r="H29" i="9"/>
  <c r="G29" i="9"/>
  <c r="F29" i="9"/>
  <c r="H28" i="9"/>
  <c r="G28" i="9"/>
  <c r="F28" i="9"/>
  <c r="E28" i="9"/>
  <c r="B28" i="9" s="1"/>
  <c r="H27" i="9"/>
  <c r="E27" i="9" s="1"/>
  <c r="B27" i="9" s="1"/>
  <c r="G27" i="9"/>
  <c r="F27" i="9"/>
  <c r="H26" i="9"/>
  <c r="G26" i="9"/>
  <c r="E26" i="9" s="1"/>
  <c r="B26" i="9" s="1"/>
  <c r="F26" i="9"/>
  <c r="H25" i="9"/>
  <c r="G25" i="9"/>
  <c r="F25" i="9"/>
  <c r="F24" i="9"/>
  <c r="F4" i="9"/>
  <c r="O3" i="9"/>
  <c r="G296" i="9" s="1"/>
  <c r="I3" i="9"/>
  <c r="G178" i="9" s="1"/>
  <c r="E178" i="9" s="1"/>
  <c r="B178" i="9" s="1"/>
  <c r="H3" i="9"/>
  <c r="G3" i="9"/>
  <c r="D104" i="8"/>
  <c r="D97" i="8"/>
  <c r="D92" i="8"/>
  <c r="D87" i="8"/>
  <c r="D82" i="8"/>
  <c r="D77" i="8"/>
  <c r="D72" i="8"/>
  <c r="D67" i="8"/>
  <c r="D62" i="8"/>
  <c r="D57" i="8"/>
  <c r="D51" i="8" s="1"/>
  <c r="D45" i="8" s="1"/>
  <c r="I40" i="3" s="1"/>
  <c r="D52" i="8"/>
  <c r="D46" i="8"/>
  <c r="D37" i="8"/>
  <c r="D27" i="8"/>
  <c r="C1603" i="1" s="1"/>
  <c r="H1603" i="1" s="1"/>
  <c r="D18" i="8"/>
  <c r="D8"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D203" i="5"/>
  <c r="F203" i="5" s="1"/>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F88" i="5"/>
  <c r="E88" i="5"/>
  <c r="D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2" i="4"/>
  <c r="F601" i="4"/>
  <c r="F600" i="4"/>
  <c r="F599" i="4"/>
  <c r="E598" i="4"/>
  <c r="D598" i="4"/>
  <c r="F598" i="4" s="1"/>
  <c r="F596" i="4"/>
  <c r="F595" i="4"/>
  <c r="E594" i="4"/>
  <c r="D594" i="4"/>
  <c r="F594" i="4" s="1"/>
  <c r="F593" i="4"/>
  <c r="F592" i="4"/>
  <c r="E591" i="4"/>
  <c r="D591" i="4"/>
  <c r="F591" i="4" s="1"/>
  <c r="F590" i="4"/>
  <c r="E589" i="4"/>
  <c r="D589" i="4"/>
  <c r="D584" i="4" s="1"/>
  <c r="F584"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D466" i="4" s="1"/>
  <c r="F466"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D428" i="4"/>
  <c r="E427" i="4"/>
  <c r="D422" i="1" s="1"/>
  <c r="D427" i="4"/>
  <c r="D648" i="4" s="1"/>
  <c r="F648" i="4" s="1"/>
  <c r="E426" i="4"/>
  <c r="D426" i="4"/>
  <c r="D647" i="4" s="1"/>
  <c r="F421" i="4"/>
  <c r="F420" i="4"/>
  <c r="F419" i="4"/>
  <c r="F416" i="4"/>
  <c r="F415" i="4"/>
  <c r="F414" i="4"/>
  <c r="F413" i="4"/>
  <c r="E412" i="4"/>
  <c r="F412" i="4" s="1"/>
  <c r="D412" i="4"/>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E362" i="4"/>
  <c r="D362" i="4"/>
  <c r="D361" i="4" s="1"/>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E321" i="4"/>
  <c r="F320" i="4"/>
  <c r="F319" i="4"/>
  <c r="F318" i="4"/>
  <c r="F317" i="4"/>
  <c r="F316" i="4"/>
  <c r="F315" i="4"/>
  <c r="F314" i="4"/>
  <c r="E314" i="4"/>
  <c r="D314" i="4"/>
  <c r="F313" i="4"/>
  <c r="F312" i="4"/>
  <c r="F311" i="4"/>
  <c r="E310" i="4"/>
  <c r="E309" i="4"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D273" i="4"/>
  <c r="F272" i="4"/>
  <c r="F271" i="4"/>
  <c r="F270" i="4"/>
  <c r="E269" i="4"/>
  <c r="E262"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E225" i="4"/>
  <c r="E221" i="4" s="1"/>
  <c r="D217" i="1" s="1"/>
  <c r="D225" i="4"/>
  <c r="F224" i="4"/>
  <c r="F223" i="4"/>
  <c r="E222" i="4"/>
  <c r="D222" i="4"/>
  <c r="F222"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F139" i="4"/>
  <c r="F138" i="4"/>
  <c r="F137" i="4"/>
  <c r="F136" i="4"/>
  <c r="F135" i="4"/>
  <c r="E135" i="4"/>
  <c r="D135" i="4"/>
  <c r="F134" i="4"/>
  <c r="E134" i="4"/>
  <c r="D134" i="4"/>
  <c r="F133" i="4"/>
  <c r="F132" i="4"/>
  <c r="F131" i="4"/>
  <c r="F130" i="4"/>
  <c r="E129" i="4"/>
  <c r="D129" i="4"/>
  <c r="F129" i="4" s="1"/>
  <c r="F128" i="4"/>
  <c r="F127" i="4"/>
  <c r="E126" i="4"/>
  <c r="F126" i="4" s="1"/>
  <c r="D126" i="4"/>
  <c r="D125" i="4"/>
  <c r="F124" i="4"/>
  <c r="F123" i="4"/>
  <c r="F122" i="4"/>
  <c r="F121"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E74" i="4"/>
  <c r="D74" i="4"/>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E29" i="4"/>
  <c r="F29" i="4" s="1"/>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H33" i="3"/>
  <c r="G33" i="3"/>
  <c r="B33" i="3"/>
  <c r="I31" i="3"/>
  <c r="G31" i="3"/>
  <c r="B31" i="3"/>
  <c r="I30" i="3"/>
  <c r="H30" i="3"/>
  <c r="G30" i="3"/>
  <c r="B30" i="3"/>
  <c r="I29" i="3"/>
  <c r="H29" i="3"/>
  <c r="G29" i="3"/>
  <c r="B29" i="3"/>
  <c r="I28" i="3"/>
  <c r="G28" i="3"/>
  <c r="B28" i="3"/>
  <c r="I27" i="3"/>
  <c r="H27" i="3"/>
  <c r="G27" i="3"/>
  <c r="B27" i="3"/>
  <c r="G25" i="3"/>
  <c r="B25" i="3"/>
  <c r="G24" i="3"/>
  <c r="B24" i="3"/>
  <c r="G23" i="3"/>
  <c r="B23" i="3"/>
  <c r="I22" i="3"/>
  <c r="G22" i="3"/>
  <c r="B22" i="3"/>
  <c r="G20" i="3"/>
  <c r="B20" i="3"/>
  <c r="G19" i="3"/>
  <c r="B19" i="3"/>
  <c r="G18" i="3"/>
  <c r="B18" i="3"/>
  <c r="G17" i="3"/>
  <c r="B17" i="3"/>
  <c r="H10" i="3" a="1"/>
  <c r="H10" i="3" s="1"/>
  <c r="L3" i="9" s="1"/>
  <c r="G1685" i="1"/>
  <c r="C1685" i="1"/>
  <c r="H1685" i="1" s="1"/>
  <c r="C1684" i="1"/>
  <c r="H1684" i="1" s="1"/>
  <c r="C1683" i="1"/>
  <c r="H1683" i="1" s="1"/>
  <c r="C1682" i="1"/>
  <c r="C1681" i="1"/>
  <c r="H1681" i="1" s="1"/>
  <c r="C1680" i="1"/>
  <c r="H1680" i="1" s="1"/>
  <c r="C1679" i="1"/>
  <c r="H1679" i="1" s="1"/>
  <c r="C1678" i="1"/>
  <c r="C1677" i="1"/>
  <c r="H1677" i="1" s="1"/>
  <c r="C1676" i="1"/>
  <c r="H1676" i="1" s="1"/>
  <c r="H1675" i="1"/>
  <c r="C1675" i="1"/>
  <c r="G1675" i="1" s="1"/>
  <c r="H1674" i="1"/>
  <c r="G1674" i="1"/>
  <c r="C1674" i="1"/>
  <c r="C1673" i="1"/>
  <c r="H1673" i="1" s="1"/>
  <c r="C1672" i="1"/>
  <c r="H1672" i="1" s="1"/>
  <c r="H1671" i="1"/>
  <c r="C1671" i="1"/>
  <c r="G1671" i="1" s="1"/>
  <c r="H1670" i="1"/>
  <c r="G1670" i="1"/>
  <c r="C1670" i="1"/>
  <c r="C1669" i="1"/>
  <c r="H1669" i="1" s="1"/>
  <c r="C1668" i="1"/>
  <c r="H1668" i="1" s="1"/>
  <c r="H1667" i="1"/>
  <c r="C1667" i="1"/>
  <c r="G1667" i="1" s="1"/>
  <c r="H1666" i="1"/>
  <c r="G1666" i="1"/>
  <c r="C1666" i="1"/>
  <c r="C1665" i="1"/>
  <c r="H1665" i="1" s="1"/>
  <c r="C1664" i="1"/>
  <c r="H1664" i="1" s="1"/>
  <c r="H1663" i="1"/>
  <c r="C1663" i="1"/>
  <c r="G1663" i="1" s="1"/>
  <c r="H1662" i="1"/>
  <c r="G1662" i="1"/>
  <c r="C1662" i="1"/>
  <c r="C1661" i="1"/>
  <c r="H1661" i="1" s="1"/>
  <c r="C1660" i="1"/>
  <c r="H1660" i="1" s="1"/>
  <c r="H1659" i="1"/>
  <c r="C1659" i="1"/>
  <c r="G1659" i="1" s="1"/>
  <c r="H1658" i="1"/>
  <c r="G1658" i="1"/>
  <c r="C1658" i="1"/>
  <c r="C1657" i="1"/>
  <c r="H1657" i="1" s="1"/>
  <c r="C1656" i="1"/>
  <c r="H1656" i="1" s="1"/>
  <c r="H1655" i="1"/>
  <c r="C1655" i="1"/>
  <c r="G1655" i="1" s="1"/>
  <c r="H1654" i="1"/>
  <c r="G1654" i="1"/>
  <c r="C1654" i="1"/>
  <c r="C1653" i="1"/>
  <c r="H1653" i="1" s="1"/>
  <c r="C1652" i="1"/>
  <c r="H1652" i="1" s="1"/>
  <c r="H1651" i="1"/>
  <c r="C1651" i="1"/>
  <c r="G1651" i="1" s="1"/>
  <c r="H1650" i="1"/>
  <c r="G1650" i="1"/>
  <c r="C1650" i="1"/>
  <c r="C1649" i="1"/>
  <c r="H1649" i="1" s="1"/>
  <c r="C1648" i="1"/>
  <c r="H1648" i="1" s="1"/>
  <c r="H1647" i="1"/>
  <c r="C1647" i="1"/>
  <c r="G1647" i="1" s="1"/>
  <c r="H1646" i="1"/>
  <c r="G1646" i="1"/>
  <c r="C1646" i="1"/>
  <c r="C1645" i="1"/>
  <c r="H1645" i="1" s="1"/>
  <c r="C1644" i="1"/>
  <c r="H1644" i="1" s="1"/>
  <c r="H1643" i="1"/>
  <c r="C1643" i="1"/>
  <c r="G1643" i="1" s="1"/>
  <c r="H1642" i="1"/>
  <c r="G1642" i="1"/>
  <c r="C1642" i="1"/>
  <c r="C1641" i="1"/>
  <c r="H1641" i="1" s="1"/>
  <c r="C1640" i="1"/>
  <c r="H1640" i="1" s="1"/>
  <c r="H1639" i="1"/>
  <c r="G1639" i="1"/>
  <c r="C1639" i="1"/>
  <c r="H1638" i="1"/>
  <c r="G1638" i="1"/>
  <c r="C1638" i="1"/>
  <c r="C1637" i="1"/>
  <c r="H1637" i="1" s="1"/>
  <c r="C1636" i="1"/>
  <c r="H1636" i="1" s="1"/>
  <c r="H1635" i="1"/>
  <c r="G1635" i="1"/>
  <c r="C1635" i="1"/>
  <c r="G1634" i="1"/>
  <c r="C1634" i="1"/>
  <c r="H1634" i="1" s="1"/>
  <c r="C1632" i="1"/>
  <c r="H1632" i="1" s="1"/>
  <c r="H1631" i="1"/>
  <c r="G1631" i="1"/>
  <c r="C1631" i="1"/>
  <c r="H1630" i="1"/>
  <c r="G1630" i="1"/>
  <c r="C1630" i="1"/>
  <c r="C1629" i="1"/>
  <c r="H1629" i="1" s="1"/>
  <c r="C1628" i="1"/>
  <c r="H1628" i="1" s="1"/>
  <c r="C1627" i="1"/>
  <c r="H1627" i="1" s="1"/>
  <c r="H1626" i="1"/>
  <c r="G1626" i="1"/>
  <c r="C1626" i="1"/>
  <c r="C1625" i="1"/>
  <c r="H1625" i="1" s="1"/>
  <c r="C1624" i="1"/>
  <c r="H1624" i="1" s="1"/>
  <c r="H1623" i="1"/>
  <c r="G1623" i="1"/>
  <c r="C1623" i="1"/>
  <c r="H1622" i="1"/>
  <c r="G1622" i="1"/>
  <c r="C1622" i="1"/>
  <c r="C1621" i="1"/>
  <c r="H1621" i="1" s="1"/>
  <c r="C1619" i="1"/>
  <c r="H1619" i="1" s="1"/>
  <c r="H1618" i="1"/>
  <c r="G1618" i="1"/>
  <c r="C1618" i="1"/>
  <c r="C1617" i="1"/>
  <c r="H1617" i="1" s="1"/>
  <c r="C1616" i="1"/>
  <c r="H1616" i="1" s="1"/>
  <c r="H1615" i="1"/>
  <c r="G1615" i="1"/>
  <c r="C1615" i="1"/>
  <c r="H1614" i="1"/>
  <c r="G1614" i="1"/>
  <c r="C1614" i="1"/>
  <c r="C1613" i="1"/>
  <c r="H1613" i="1" s="1"/>
  <c r="C1612" i="1"/>
  <c r="H1612" i="1" s="1"/>
  <c r="H1611" i="1"/>
  <c r="C1611" i="1"/>
  <c r="G1611" i="1" s="1"/>
  <c r="C1610" i="1"/>
  <c r="H1610" i="1" s="1"/>
  <c r="C1609" i="1"/>
  <c r="C1608" i="1"/>
  <c r="H1608" i="1" s="1"/>
  <c r="G1607" i="1"/>
  <c r="C1607" i="1"/>
  <c r="H1607" i="1" s="1"/>
  <c r="C1606" i="1"/>
  <c r="H1606" i="1" s="1"/>
  <c r="C1605" i="1"/>
  <c r="C1604" i="1"/>
  <c r="H1604" i="1" s="1"/>
  <c r="H1602" i="1"/>
  <c r="G1602" i="1"/>
  <c r="C1602" i="1"/>
  <c r="C1600" i="1"/>
  <c r="H1600" i="1" s="1"/>
  <c r="H1599" i="1"/>
  <c r="G1599" i="1"/>
  <c r="C1599" i="1"/>
  <c r="C1598" i="1"/>
  <c r="H1598" i="1" s="1"/>
  <c r="C1597" i="1"/>
  <c r="C1596" i="1"/>
  <c r="H1596" i="1" s="1"/>
  <c r="H1595" i="1"/>
  <c r="G1595" i="1"/>
  <c r="C1595" i="1"/>
  <c r="C1594" i="1"/>
  <c r="H1594" i="1" s="1"/>
  <c r="C1593" i="1"/>
  <c r="C1592" i="1"/>
  <c r="H1592" i="1" s="1"/>
  <c r="G1591" i="1"/>
  <c r="C1591" i="1"/>
  <c r="H1591" i="1" s="1"/>
  <c r="C1590" i="1"/>
  <c r="H1590" i="1" s="1"/>
  <c r="C1589" i="1"/>
  <c r="C1588" i="1"/>
  <c r="H1588" i="1" s="1"/>
  <c r="H1587" i="1"/>
  <c r="C1587" i="1"/>
  <c r="G1587" i="1" s="1"/>
  <c r="C1586" i="1"/>
  <c r="H1586" i="1" s="1"/>
  <c r="C1585" i="1"/>
  <c r="C1584" i="1"/>
  <c r="H1584" i="1" s="1"/>
  <c r="H1583" i="1"/>
  <c r="G1583" i="1"/>
  <c r="C1583" i="1"/>
  <c r="C1581" i="1"/>
  <c r="H1580" i="1"/>
  <c r="G1580" i="1"/>
  <c r="I1580" i="1" s="1"/>
  <c r="D1580" i="1"/>
  <c r="C1580" i="1"/>
  <c r="J1580" i="1" s="1"/>
  <c r="D1579" i="1"/>
  <c r="C1579" i="1"/>
  <c r="H1578" i="1"/>
  <c r="G1578" i="1"/>
  <c r="I1578" i="1" s="1"/>
  <c r="D1578" i="1"/>
  <c r="C1578" i="1"/>
  <c r="J1578" i="1" s="1"/>
  <c r="D1577" i="1"/>
  <c r="C1577" i="1"/>
  <c r="D1576" i="1"/>
  <c r="C1576" i="1"/>
  <c r="H1575" i="1"/>
  <c r="G1575" i="1"/>
  <c r="I1575" i="1" s="1"/>
  <c r="D1575" i="1"/>
  <c r="C1575" i="1"/>
  <c r="J1575" i="1" s="1"/>
  <c r="D1574" i="1"/>
  <c r="C1574" i="1"/>
  <c r="H1573" i="1"/>
  <c r="G1573" i="1"/>
  <c r="I1573" i="1" s="1"/>
  <c r="D1573" i="1"/>
  <c r="C1573" i="1"/>
  <c r="J1573" i="1" s="1"/>
  <c r="D1572" i="1"/>
  <c r="C1572" i="1"/>
  <c r="D1571" i="1"/>
  <c r="C1571" i="1"/>
  <c r="D1570" i="1"/>
  <c r="C1570" i="1"/>
  <c r="H1569" i="1"/>
  <c r="G1569" i="1"/>
  <c r="I1569" i="1" s="1"/>
  <c r="D1569" i="1"/>
  <c r="C1569" i="1"/>
  <c r="J1569" i="1" s="1"/>
  <c r="D1568" i="1"/>
  <c r="C1568" i="1"/>
  <c r="H1567" i="1"/>
  <c r="G1567" i="1"/>
  <c r="I1567" i="1" s="1"/>
  <c r="D1567" i="1"/>
  <c r="C1567" i="1"/>
  <c r="J1567" i="1" s="1"/>
  <c r="D1566" i="1"/>
  <c r="C1566" i="1"/>
  <c r="H1565" i="1"/>
  <c r="G1565" i="1"/>
  <c r="I1565" i="1" s="1"/>
  <c r="D1565" i="1"/>
  <c r="C1565" i="1"/>
  <c r="J1565" i="1" s="1"/>
  <c r="D1564" i="1"/>
  <c r="C1564" i="1"/>
  <c r="H1563" i="1"/>
  <c r="G1563" i="1"/>
  <c r="I1563" i="1" s="1"/>
  <c r="D1563" i="1"/>
  <c r="C1563" i="1"/>
  <c r="J1563" i="1" s="1"/>
  <c r="H1562" i="1"/>
  <c r="G1562" i="1"/>
  <c r="D1562" i="1"/>
  <c r="C1562" i="1"/>
  <c r="D1561" i="1"/>
  <c r="C1561" i="1"/>
  <c r="H1560" i="1"/>
  <c r="G1560" i="1"/>
  <c r="I1560" i="1" s="1"/>
  <c r="D1560" i="1"/>
  <c r="C1560" i="1"/>
  <c r="J1560" i="1" s="1"/>
  <c r="D1559" i="1"/>
  <c r="C1559" i="1"/>
  <c r="H1558" i="1"/>
  <c r="G1558" i="1"/>
  <c r="I1558" i="1" s="1"/>
  <c r="D1558" i="1"/>
  <c r="C1558" i="1"/>
  <c r="J1558" i="1" s="1"/>
  <c r="D1557" i="1"/>
  <c r="C1557" i="1"/>
  <c r="H1556" i="1"/>
  <c r="G1556" i="1"/>
  <c r="I1556" i="1" s="1"/>
  <c r="D1556" i="1"/>
  <c r="C1556" i="1"/>
  <c r="J1556" i="1" s="1"/>
  <c r="H1555" i="1"/>
  <c r="G1555" i="1"/>
  <c r="D1555" i="1"/>
  <c r="C1555" i="1"/>
  <c r="H1554" i="1"/>
  <c r="G1554" i="1"/>
  <c r="D1554" i="1"/>
  <c r="C1554" i="1"/>
  <c r="D1553" i="1"/>
  <c r="C1553" i="1"/>
  <c r="H1552" i="1"/>
  <c r="G1552" i="1"/>
  <c r="I1552" i="1" s="1"/>
  <c r="D1552" i="1"/>
  <c r="C1552" i="1"/>
  <c r="J1552" i="1" s="1"/>
  <c r="D1551" i="1"/>
  <c r="C1551" i="1"/>
  <c r="H1550" i="1"/>
  <c r="G1550" i="1"/>
  <c r="I1550" i="1" s="1"/>
  <c r="D1550" i="1"/>
  <c r="C1550" i="1"/>
  <c r="J1550" i="1" s="1"/>
  <c r="D1549" i="1"/>
  <c r="C1549" i="1"/>
  <c r="H1548" i="1"/>
  <c r="G1548" i="1"/>
  <c r="I1548" i="1" s="1"/>
  <c r="D1548" i="1"/>
  <c r="C1548" i="1"/>
  <c r="J1548" i="1" s="1"/>
  <c r="D1547" i="1"/>
  <c r="C1547" i="1"/>
  <c r="D1546" i="1"/>
  <c r="G1546" i="1" s="1"/>
  <c r="C1546" i="1"/>
  <c r="J1546" i="1" s="1"/>
  <c r="H1545" i="1"/>
  <c r="D1545" i="1"/>
  <c r="C1545" i="1"/>
  <c r="G1545" i="1" s="1"/>
  <c r="I1545" i="1" s="1"/>
  <c r="J1544" i="1"/>
  <c r="D1544" i="1"/>
  <c r="G1544" i="1" s="1"/>
  <c r="C1544" i="1"/>
  <c r="H1544" i="1" s="1"/>
  <c r="H1543" i="1"/>
  <c r="D1543" i="1"/>
  <c r="C1543" i="1"/>
  <c r="G1543" i="1" s="1"/>
  <c r="D1542" i="1"/>
  <c r="G1542" i="1" s="1"/>
  <c r="C1542" i="1"/>
  <c r="H1541" i="1"/>
  <c r="D1541" i="1"/>
  <c r="C1541" i="1"/>
  <c r="G1541" i="1" s="1"/>
  <c r="I1541" i="1" s="1"/>
  <c r="J1540" i="1"/>
  <c r="D1540" i="1"/>
  <c r="G1540" i="1" s="1"/>
  <c r="C1540" i="1"/>
  <c r="D1539" i="1"/>
  <c r="G1539" i="1" s="1"/>
  <c r="C1539" i="1"/>
  <c r="D1538" i="1"/>
  <c r="G1538" i="1" s="1"/>
  <c r="C1538" i="1"/>
  <c r="C1537" i="1"/>
  <c r="D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G1502" i="1"/>
  <c r="D1502" i="1"/>
  <c r="H1502" i="1" s="1"/>
  <c r="C1502" i="1"/>
  <c r="D1501" i="1"/>
  <c r="H1501" i="1" s="1"/>
  <c r="C1501" i="1"/>
  <c r="G1500" i="1"/>
  <c r="D1500" i="1"/>
  <c r="H1500" i="1" s="1"/>
  <c r="C1500" i="1"/>
  <c r="G1499" i="1"/>
  <c r="D1499" i="1"/>
  <c r="H1499" i="1" s="1"/>
  <c r="C1499" i="1"/>
  <c r="G1498" i="1"/>
  <c r="D1498" i="1"/>
  <c r="H1498" i="1" s="1"/>
  <c r="C1498" i="1"/>
  <c r="D1497" i="1"/>
  <c r="H1497" i="1" s="1"/>
  <c r="C1497" i="1"/>
  <c r="G1496" i="1"/>
  <c r="D1496" i="1"/>
  <c r="H1496" i="1" s="1"/>
  <c r="C1496" i="1"/>
  <c r="G1495" i="1"/>
  <c r="D1495" i="1"/>
  <c r="H1495" i="1" s="1"/>
  <c r="C1495" i="1"/>
  <c r="G1494" i="1"/>
  <c r="D1494" i="1"/>
  <c r="H1494" i="1" s="1"/>
  <c r="C1494" i="1"/>
  <c r="D1493" i="1"/>
  <c r="H1493" i="1" s="1"/>
  <c r="C1493" i="1"/>
  <c r="G1492" i="1"/>
  <c r="D1492" i="1"/>
  <c r="H1492" i="1" s="1"/>
  <c r="C1492" i="1"/>
  <c r="G1491" i="1"/>
  <c r="D1491" i="1"/>
  <c r="H1491" i="1" s="1"/>
  <c r="C1491" i="1"/>
  <c r="G1490" i="1"/>
  <c r="D1490" i="1"/>
  <c r="H1490" i="1" s="1"/>
  <c r="C1490" i="1"/>
  <c r="D1489" i="1"/>
  <c r="H1489" i="1" s="1"/>
  <c r="C1489" i="1"/>
  <c r="G1488" i="1"/>
  <c r="D1488" i="1"/>
  <c r="H1488" i="1" s="1"/>
  <c r="C1488" i="1"/>
  <c r="G1487" i="1"/>
  <c r="D1487" i="1"/>
  <c r="H1487" i="1" s="1"/>
  <c r="C1487" i="1"/>
  <c r="G1486" i="1"/>
  <c r="D1486" i="1"/>
  <c r="H1486" i="1" s="1"/>
  <c r="C1486" i="1"/>
  <c r="D1485" i="1"/>
  <c r="H1485" i="1" s="1"/>
  <c r="C1485" i="1"/>
  <c r="G1484" i="1"/>
  <c r="D1484" i="1"/>
  <c r="H1484" i="1" s="1"/>
  <c r="C1484" i="1"/>
  <c r="G1483" i="1"/>
  <c r="D1483" i="1"/>
  <c r="H1483" i="1" s="1"/>
  <c r="C1483" i="1"/>
  <c r="G1482" i="1"/>
  <c r="D1482" i="1"/>
  <c r="H1482" i="1" s="1"/>
  <c r="C1482" i="1"/>
  <c r="D1481" i="1"/>
  <c r="H1481" i="1" s="1"/>
  <c r="C1481" i="1"/>
  <c r="G1480" i="1"/>
  <c r="D1480" i="1"/>
  <c r="H1480" i="1" s="1"/>
  <c r="C1480" i="1"/>
  <c r="D1479" i="1"/>
  <c r="H1479" i="1" s="1"/>
  <c r="C1479" i="1"/>
  <c r="G1478" i="1"/>
  <c r="D1478" i="1"/>
  <c r="H1478" i="1" s="1"/>
  <c r="C1478" i="1"/>
  <c r="D1477" i="1"/>
  <c r="H1477" i="1" s="1"/>
  <c r="C1477" i="1"/>
  <c r="G1476" i="1"/>
  <c r="D1476" i="1"/>
  <c r="H1476" i="1" s="1"/>
  <c r="C1476" i="1"/>
  <c r="D1475" i="1"/>
  <c r="H1475" i="1" s="1"/>
  <c r="C1475" i="1"/>
  <c r="G1474" i="1"/>
  <c r="D1474" i="1"/>
  <c r="H1474" i="1" s="1"/>
  <c r="C1474" i="1"/>
  <c r="D1473" i="1"/>
  <c r="H1473" i="1" s="1"/>
  <c r="C1473" i="1"/>
  <c r="G1472" i="1"/>
  <c r="D1472" i="1"/>
  <c r="H1472" i="1" s="1"/>
  <c r="C1472" i="1"/>
  <c r="D1471" i="1"/>
  <c r="H1471" i="1" s="1"/>
  <c r="C1471" i="1"/>
  <c r="G1470" i="1"/>
  <c r="D1470" i="1"/>
  <c r="H1470" i="1" s="1"/>
  <c r="C1470" i="1"/>
  <c r="D1469" i="1"/>
  <c r="H1469" i="1" s="1"/>
  <c r="C1469" i="1"/>
  <c r="G1468"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D1457" i="1"/>
  <c r="H1457" i="1" s="1"/>
  <c r="C1457" i="1"/>
  <c r="D1456" i="1"/>
  <c r="H1456" i="1" s="1"/>
  <c r="C1456" i="1"/>
  <c r="D1455" i="1"/>
  <c r="H1455" i="1" s="1"/>
  <c r="C1455" i="1"/>
  <c r="D1454" i="1"/>
  <c r="H1454" i="1" s="1"/>
  <c r="C1454" i="1"/>
  <c r="D1453" i="1"/>
  <c r="H1453" i="1" s="1"/>
  <c r="C1453" i="1"/>
  <c r="D1452" i="1"/>
  <c r="H1452" i="1" s="1"/>
  <c r="C1452" i="1"/>
  <c r="D1451" i="1"/>
  <c r="H1451" i="1" s="1"/>
  <c r="C1451" i="1"/>
  <c r="D1450" i="1"/>
  <c r="H1450" i="1" s="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D1431" i="1"/>
  <c r="H1431" i="1" s="1"/>
  <c r="C1431" i="1"/>
  <c r="D1430" i="1"/>
  <c r="D1429" i="1"/>
  <c r="H1429" i="1" s="1"/>
  <c r="C1429" i="1"/>
  <c r="D1428" i="1"/>
  <c r="H1428" i="1" s="1"/>
  <c r="C1428" i="1"/>
  <c r="D1427" i="1"/>
  <c r="H1427" i="1" s="1"/>
  <c r="C1427" i="1"/>
  <c r="D1426" i="1"/>
  <c r="H1426" i="1" s="1"/>
  <c r="C1426" i="1"/>
  <c r="D1425" i="1"/>
  <c r="H1425" i="1" s="1"/>
  <c r="C1425" i="1"/>
  <c r="D1424" i="1"/>
  <c r="H1424" i="1" s="1"/>
  <c r="C1424" i="1"/>
  <c r="D1423" i="1"/>
  <c r="H1423" i="1" s="1"/>
  <c r="C1423"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D1404" i="1"/>
  <c r="H1404" i="1" s="1"/>
  <c r="C1404" i="1"/>
  <c r="D1403" i="1"/>
  <c r="H1403" i="1" s="1"/>
  <c r="C1403" i="1"/>
  <c r="D1402" i="1"/>
  <c r="H1402" i="1" s="1"/>
  <c r="C1402" i="1"/>
  <c r="D1401" i="1"/>
  <c r="H1401" i="1" s="1"/>
  <c r="C1401" i="1"/>
  <c r="D1400" i="1"/>
  <c r="H1400" i="1" s="1"/>
  <c r="C1400" i="1"/>
  <c r="D1399" i="1"/>
  <c r="H1399" i="1" s="1"/>
  <c r="C1399" i="1"/>
  <c r="D1398" i="1"/>
  <c r="H1398" i="1" s="1"/>
  <c r="C1398" i="1"/>
  <c r="D1397" i="1"/>
  <c r="H1397" i="1" s="1"/>
  <c r="C1397" i="1"/>
  <c r="D1396" i="1"/>
  <c r="H1396" i="1" s="1"/>
  <c r="C1396" i="1"/>
  <c r="D1395" i="1"/>
  <c r="H1395" i="1" s="1"/>
  <c r="C1395" i="1"/>
  <c r="D1394" i="1"/>
  <c r="H1394" i="1" s="1"/>
  <c r="C1394" i="1"/>
  <c r="D1393" i="1"/>
  <c r="H1393" i="1" s="1"/>
  <c r="C1393" i="1"/>
  <c r="D1392" i="1"/>
  <c r="H1392" i="1" s="1"/>
  <c r="C1392" i="1"/>
  <c r="D1391" i="1"/>
  <c r="H1391" i="1" s="1"/>
  <c r="C1391" i="1"/>
  <c r="D1390" i="1"/>
  <c r="H1390" i="1" s="1"/>
  <c r="C1390" i="1"/>
  <c r="D1389" i="1"/>
  <c r="H1389" i="1" s="1"/>
  <c r="C1389" i="1"/>
  <c r="D1388" i="1"/>
  <c r="H1388" i="1" s="1"/>
  <c r="C1388" i="1"/>
  <c r="D1387" i="1"/>
  <c r="H1387" i="1" s="1"/>
  <c r="C1387" i="1"/>
  <c r="D1386" i="1"/>
  <c r="H1386" i="1" s="1"/>
  <c r="C1386" i="1"/>
  <c r="D1385" i="1"/>
  <c r="H1385" i="1" s="1"/>
  <c r="C1385" i="1"/>
  <c r="D1384" i="1"/>
  <c r="H1384" i="1" s="1"/>
  <c r="C1384" i="1"/>
  <c r="D1383" i="1"/>
  <c r="H1383" i="1" s="1"/>
  <c r="C1383"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G1368" i="1"/>
  <c r="D1368" i="1"/>
  <c r="H1368" i="1" s="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D970" i="1"/>
  <c r="G970" i="1" s="1"/>
  <c r="C970" i="1"/>
  <c r="H969" i="1"/>
  <c r="G969" i="1"/>
  <c r="D969" i="1"/>
  <c r="C969" i="1"/>
  <c r="H968" i="1"/>
  <c r="G968" i="1"/>
  <c r="D968" i="1"/>
  <c r="C968" i="1"/>
  <c r="H967" i="1"/>
  <c r="D967" i="1"/>
  <c r="G967" i="1" s="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D920" i="1"/>
  <c r="G920" i="1" s="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D899" i="1"/>
  <c r="G899" i="1" s="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D850" i="1"/>
  <c r="G850" i="1" s="1"/>
  <c r="C850" i="1"/>
  <c r="H849" i="1"/>
  <c r="G849" i="1"/>
  <c r="D849" i="1"/>
  <c r="C849" i="1"/>
  <c r="H848" i="1"/>
  <c r="D848" i="1"/>
  <c r="G848" i="1" s="1"/>
  <c r="C848" i="1"/>
  <c r="H847" i="1"/>
  <c r="G847" i="1"/>
  <c r="D847" i="1"/>
  <c r="C847" i="1"/>
  <c r="H846" i="1"/>
  <c r="G846" i="1"/>
  <c r="D846" i="1"/>
  <c r="C846" i="1"/>
  <c r="H845" i="1"/>
  <c r="G845" i="1"/>
  <c r="D845" i="1"/>
  <c r="C845" i="1"/>
  <c r="H844" i="1"/>
  <c r="D844" i="1"/>
  <c r="G844" i="1" s="1"/>
  <c r="C844" i="1"/>
  <c r="H843" i="1"/>
  <c r="D843" i="1"/>
  <c r="G843" i="1" s="1"/>
  <c r="C843" i="1"/>
  <c r="H842" i="1"/>
  <c r="G842" i="1"/>
  <c r="D842" i="1"/>
  <c r="C842" i="1"/>
  <c r="H841" i="1"/>
  <c r="G841" i="1"/>
  <c r="D841" i="1"/>
  <c r="C841" i="1"/>
  <c r="H840" i="1"/>
  <c r="G840" i="1"/>
  <c r="D840" i="1"/>
  <c r="C840" i="1"/>
  <c r="H839" i="1"/>
  <c r="D839" i="1"/>
  <c r="G839" i="1" s="1"/>
  <c r="C839" i="1"/>
  <c r="H838" i="1"/>
  <c r="G838" i="1"/>
  <c r="D838" i="1"/>
  <c r="C838" i="1"/>
  <c r="H837" i="1"/>
  <c r="D837" i="1"/>
  <c r="G837" i="1" s="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D752" i="1"/>
  <c r="G752" i="1" s="1"/>
  <c r="C752" i="1"/>
  <c r="H751" i="1"/>
  <c r="G751" i="1"/>
  <c r="D751" i="1"/>
  <c r="C751" i="1"/>
  <c r="H750" i="1"/>
  <c r="D750" i="1"/>
  <c r="G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D734" i="1"/>
  <c r="G734" i="1" s="1"/>
  <c r="C734" i="1"/>
  <c r="H733" i="1"/>
  <c r="G733" i="1"/>
  <c r="D733" i="1"/>
  <c r="C733" i="1"/>
  <c r="D732" i="1"/>
  <c r="H732" i="1" s="1"/>
  <c r="C732" i="1"/>
  <c r="D731" i="1"/>
  <c r="H731" i="1" s="1"/>
  <c r="C731" i="1"/>
  <c r="D730" i="1"/>
  <c r="H730" i="1" s="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D705" i="1"/>
  <c r="G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D674" i="1"/>
  <c r="G674" i="1" s="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D667" i="1"/>
  <c r="H667" i="1" s="1"/>
  <c r="C667" i="1"/>
  <c r="D666" i="1"/>
  <c r="H666" i="1" s="1"/>
  <c r="C666" i="1"/>
  <c r="H665" i="1"/>
  <c r="D665" i="1"/>
  <c r="G665" i="1" s="1"/>
  <c r="C665" i="1"/>
  <c r="H664" i="1"/>
  <c r="D664" i="1"/>
  <c r="G664" i="1" s="1"/>
  <c r="C664" i="1"/>
  <c r="H663" i="1"/>
  <c r="G663" i="1"/>
  <c r="D663" i="1"/>
  <c r="C663" i="1"/>
  <c r="H662" i="1"/>
  <c r="D662" i="1"/>
  <c r="G662" i="1" s="1"/>
  <c r="C662" i="1"/>
  <c r="H661" i="1"/>
  <c r="G661" i="1"/>
  <c r="D661" i="1"/>
  <c r="C661" i="1"/>
  <c r="H660" i="1"/>
  <c r="D660" i="1"/>
  <c r="G660" i="1" s="1"/>
  <c r="C660" i="1"/>
  <c r="H659" i="1"/>
  <c r="G659" i="1"/>
  <c r="D659" i="1"/>
  <c r="C659" i="1"/>
  <c r="H658" i="1"/>
  <c r="G658" i="1"/>
  <c r="D658" i="1"/>
  <c r="C658" i="1"/>
  <c r="H657" i="1"/>
  <c r="D657" i="1"/>
  <c r="G657" i="1" s="1"/>
  <c r="C657" i="1"/>
  <c r="H656" i="1"/>
  <c r="D656" i="1"/>
  <c r="G656" i="1" s="1"/>
  <c r="C656" i="1"/>
  <c r="H655" i="1"/>
  <c r="D655" i="1"/>
  <c r="G655" i="1" s="1"/>
  <c r="C655" i="1"/>
  <c r="H654" i="1"/>
  <c r="G654" i="1"/>
  <c r="D654" i="1"/>
  <c r="C654" i="1"/>
  <c r="H653" i="1"/>
  <c r="G653" i="1"/>
  <c r="D653" i="1"/>
  <c r="C653" i="1"/>
  <c r="H652" i="1"/>
  <c r="G652" i="1"/>
  <c r="D652" i="1"/>
  <c r="C652" i="1"/>
  <c r="H651" i="1"/>
  <c r="G651" i="1"/>
  <c r="D651" i="1"/>
  <c r="C651" i="1"/>
  <c r="D650" i="1"/>
  <c r="H650" i="1" s="1"/>
  <c r="C650" i="1"/>
  <c r="D649" i="1"/>
  <c r="G649" i="1" s="1"/>
  <c r="C649" i="1"/>
  <c r="D648" i="1"/>
  <c r="H648" i="1" s="1"/>
  <c r="C648" i="1"/>
  <c r="H647" i="1"/>
  <c r="D647" i="1"/>
  <c r="G647" i="1" s="1"/>
  <c r="C647" i="1"/>
  <c r="H646" i="1"/>
  <c r="D646" i="1"/>
  <c r="G646" i="1" s="1"/>
  <c r="C646" i="1"/>
  <c r="D645" i="1"/>
  <c r="G645" i="1" s="1"/>
  <c r="C645" i="1"/>
  <c r="C642" i="1"/>
  <c r="C641"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D616" i="1"/>
  <c r="G616" i="1" s="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D598" i="1"/>
  <c r="G598" i="1" s="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D584" i="1"/>
  <c r="G584" i="1" s="1"/>
  <c r="C584" i="1"/>
  <c r="H583" i="1"/>
  <c r="D583" i="1"/>
  <c r="G583" i="1" s="1"/>
  <c r="C583" i="1"/>
  <c r="H582" i="1"/>
  <c r="G582" i="1"/>
  <c r="D582" i="1"/>
  <c r="C582" i="1"/>
  <c r="H581" i="1"/>
  <c r="G581" i="1"/>
  <c r="D581" i="1"/>
  <c r="C581" i="1"/>
  <c r="H580" i="1"/>
  <c r="G580" i="1"/>
  <c r="D580" i="1"/>
  <c r="C580" i="1"/>
  <c r="H579" i="1"/>
  <c r="G579" i="1"/>
  <c r="D579" i="1"/>
  <c r="C579" i="1"/>
  <c r="H578" i="1"/>
  <c r="D578" i="1"/>
  <c r="G578" i="1" s="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D509" i="1"/>
  <c r="G509" i="1" s="1"/>
  <c r="C509" i="1"/>
  <c r="H508" i="1"/>
  <c r="D508" i="1"/>
  <c r="G508" i="1" s="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D492" i="1"/>
  <c r="G492" i="1" s="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G423" i="1" s="1"/>
  <c r="C423" i="1"/>
  <c r="C422" i="1"/>
  <c r="C421" i="1"/>
  <c r="H416" i="1"/>
  <c r="G416" i="1"/>
  <c r="D416" i="1"/>
  <c r="C416" i="1"/>
  <c r="D415" i="1"/>
  <c r="H415" i="1" s="1"/>
  <c r="C415" i="1"/>
  <c r="D414" i="1"/>
  <c r="H414" i="1" s="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D399" i="1"/>
  <c r="G399" i="1" s="1"/>
  <c r="C399" i="1"/>
  <c r="H398" i="1"/>
  <c r="D398" i="1"/>
  <c r="G398" i="1" s="1"/>
  <c r="C398" i="1"/>
  <c r="H397" i="1"/>
  <c r="G397" i="1"/>
  <c r="D397" i="1"/>
  <c r="C397"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D380" i="1"/>
  <c r="G380" i="1" s="1"/>
  <c r="C380" i="1"/>
  <c r="H379" i="1"/>
  <c r="D379" i="1"/>
  <c r="G379" i="1" s="1"/>
  <c r="C379" i="1"/>
  <c r="H378" i="1"/>
  <c r="G378" i="1"/>
  <c r="D378" i="1"/>
  <c r="C378" i="1"/>
  <c r="H377" i="1"/>
  <c r="D377" i="1"/>
  <c r="G377" i="1" s="1"/>
  <c r="C377" i="1"/>
  <c r="H376" i="1"/>
  <c r="D376" i="1"/>
  <c r="G376" i="1" s="1"/>
  <c r="C376" i="1"/>
  <c r="H375" i="1"/>
  <c r="G375" i="1"/>
  <c r="D375" i="1"/>
  <c r="C375" i="1"/>
  <c r="D374" i="1"/>
  <c r="G374" i="1" s="1"/>
  <c r="C374" i="1"/>
  <c r="H373" i="1"/>
  <c r="D373" i="1"/>
  <c r="G373" i="1" s="1"/>
  <c r="C373" i="1"/>
  <c r="H372" i="1"/>
  <c r="G372" i="1"/>
  <c r="D372" i="1"/>
  <c r="C372" i="1"/>
  <c r="H371" i="1"/>
  <c r="D371" i="1"/>
  <c r="G371" i="1" s="1"/>
  <c r="C371" i="1"/>
  <c r="H370" i="1"/>
  <c r="D370" i="1"/>
  <c r="G370" i="1" s="1"/>
  <c r="C370" i="1"/>
  <c r="D369" i="1"/>
  <c r="G369" i="1" s="1"/>
  <c r="C369" i="1"/>
  <c r="C368" i="1"/>
  <c r="H367" i="1"/>
  <c r="G367" i="1"/>
  <c r="D367" i="1"/>
  <c r="C367" i="1"/>
  <c r="H366" i="1"/>
  <c r="G366" i="1"/>
  <c r="D366" i="1"/>
  <c r="C366" i="1"/>
  <c r="H365" i="1"/>
  <c r="D365" i="1"/>
  <c r="G365" i="1" s="1"/>
  <c r="C365" i="1"/>
  <c r="H364" i="1"/>
  <c r="G364" i="1"/>
  <c r="D364" i="1"/>
  <c r="C364" i="1"/>
  <c r="H363" i="1"/>
  <c r="G363" i="1"/>
  <c r="D363" i="1"/>
  <c r="C363" i="1"/>
  <c r="H362" i="1"/>
  <c r="G362" i="1"/>
  <c r="D362" i="1"/>
  <c r="C362" i="1"/>
  <c r="H361" i="1"/>
  <c r="D361" i="1"/>
  <c r="G361" i="1" s="1"/>
  <c r="C361" i="1"/>
  <c r="H360" i="1"/>
  <c r="G360" i="1"/>
  <c r="D360" i="1"/>
  <c r="C360" i="1"/>
  <c r="H359" i="1"/>
  <c r="G359" i="1"/>
  <c r="D359" i="1"/>
  <c r="C359" i="1"/>
  <c r="H358" i="1"/>
  <c r="D358" i="1"/>
  <c r="G358" i="1" s="1"/>
  <c r="C358" i="1"/>
  <c r="H357" i="1"/>
  <c r="D357" i="1"/>
  <c r="G357" i="1" s="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D306" i="1"/>
  <c r="G306" i="1" s="1"/>
  <c r="C306" i="1"/>
  <c r="H305" i="1"/>
  <c r="G305" i="1"/>
  <c r="D305" i="1"/>
  <c r="C305" i="1"/>
  <c r="H304" i="1"/>
  <c r="G304" i="1"/>
  <c r="D304" i="1"/>
  <c r="C304" i="1"/>
  <c r="H302" i="1"/>
  <c r="G302" i="1"/>
  <c r="D302" i="1"/>
  <c r="C302" i="1"/>
  <c r="H301" i="1"/>
  <c r="G301" i="1"/>
  <c r="D301" i="1"/>
  <c r="C301" i="1"/>
  <c r="D300" i="1"/>
  <c r="H300" i="1" s="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D286" i="1"/>
  <c r="G286" i="1" s="1"/>
  <c r="C286" i="1"/>
  <c r="H285" i="1"/>
  <c r="D285" i="1"/>
  <c r="G285" i="1" s="1"/>
  <c r="C285" i="1"/>
  <c r="H284" i="1"/>
  <c r="G284" i="1"/>
  <c r="D284" i="1"/>
  <c r="C284" i="1"/>
  <c r="H283" i="1"/>
  <c r="G283" i="1"/>
  <c r="D283" i="1"/>
  <c r="C283" i="1"/>
  <c r="H282" i="1"/>
  <c r="G282" i="1"/>
  <c r="D282" i="1"/>
  <c r="C282" i="1"/>
  <c r="H281" i="1"/>
  <c r="G281" i="1"/>
  <c r="D281" i="1"/>
  <c r="C281" i="1"/>
  <c r="H280" i="1"/>
  <c r="D280" i="1"/>
  <c r="G280" i="1" s="1"/>
  <c r="C280" i="1"/>
  <c r="H279" i="1"/>
  <c r="D279" i="1"/>
  <c r="G279" i="1" s="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D268" i="1"/>
  <c r="G268" i="1" s="1"/>
  <c r="C268" i="1"/>
  <c r="H267" i="1"/>
  <c r="D267" i="1"/>
  <c r="G267" i="1" s="1"/>
  <c r="C267" i="1"/>
  <c r="H266" i="1"/>
  <c r="D266" i="1"/>
  <c r="G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D243" i="1"/>
  <c r="G243" i="1" s="1"/>
  <c r="C243" i="1"/>
  <c r="H242" i="1"/>
  <c r="D242" i="1"/>
  <c r="G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D234" i="1"/>
  <c r="G234" i="1" s="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D223" i="1"/>
  <c r="G223" i="1" s="1"/>
  <c r="C223" i="1"/>
  <c r="H222" i="1"/>
  <c r="G222" i="1"/>
  <c r="D222" i="1"/>
  <c r="C222" i="1"/>
  <c r="D221" i="1"/>
  <c r="G221" i="1" s="1"/>
  <c r="C221" i="1"/>
  <c r="H220" i="1"/>
  <c r="G220" i="1"/>
  <c r="D220" i="1"/>
  <c r="C220" i="1"/>
  <c r="H219" i="1"/>
  <c r="G219" i="1"/>
  <c r="D219" i="1"/>
  <c r="C219" i="1"/>
  <c r="H218" i="1"/>
  <c r="G218" i="1"/>
  <c r="D218" i="1"/>
  <c r="C218" i="1"/>
  <c r="H216" i="1"/>
  <c r="G216" i="1"/>
  <c r="D216" i="1"/>
  <c r="C216" i="1"/>
  <c r="H215" i="1"/>
  <c r="D215" i="1"/>
  <c r="G215" i="1" s="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D196" i="1"/>
  <c r="G196" i="1" s="1"/>
  <c r="C196" i="1"/>
  <c r="H195" i="1"/>
  <c r="D195" i="1"/>
  <c r="G195" i="1" s="1"/>
  <c r="C195" i="1"/>
  <c r="H194" i="1"/>
  <c r="D194" i="1"/>
  <c r="G194" i="1" s="1"/>
  <c r="C194" i="1"/>
  <c r="H193" i="1"/>
  <c r="D193" i="1"/>
  <c r="G193" i="1" s="1"/>
  <c r="C193" i="1"/>
  <c r="H192" i="1"/>
  <c r="D192" i="1"/>
  <c r="G192" i="1" s="1"/>
  <c r="C192" i="1"/>
  <c r="H191" i="1"/>
  <c r="D191" i="1"/>
  <c r="G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D182" i="1"/>
  <c r="G182" i="1" s="1"/>
  <c r="C182" i="1"/>
  <c r="H181" i="1"/>
  <c r="G181" i="1"/>
  <c r="D181" i="1"/>
  <c r="C181" i="1"/>
  <c r="H180" i="1"/>
  <c r="D180" i="1"/>
  <c r="G180" i="1" s="1"/>
  <c r="C180" i="1"/>
  <c r="H179" i="1"/>
  <c r="G179" i="1"/>
  <c r="D179" i="1"/>
  <c r="C179" i="1"/>
  <c r="H178" i="1"/>
  <c r="D178" i="1"/>
  <c r="G178" i="1" s="1"/>
  <c r="C178" i="1"/>
  <c r="H177" i="1"/>
  <c r="D177" i="1"/>
  <c r="G177" i="1" s="1"/>
  <c r="C177" i="1"/>
  <c r="H176" i="1"/>
  <c r="D176" i="1"/>
  <c r="G176" i="1" s="1"/>
  <c r="C176" i="1"/>
  <c r="H175" i="1"/>
  <c r="D175" i="1"/>
  <c r="G175" i="1" s="1"/>
  <c r="C175" i="1"/>
  <c r="D174" i="1"/>
  <c r="G174" i="1" s="1"/>
  <c r="C174" i="1"/>
  <c r="H173" i="1"/>
  <c r="G173" i="1"/>
  <c r="D173" i="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G161" i="1" s="1"/>
  <c r="C161" i="1"/>
  <c r="H159" i="1"/>
  <c r="G159" i="1"/>
  <c r="D159" i="1"/>
  <c r="C159" i="1"/>
  <c r="H158" i="1"/>
  <c r="D158" i="1"/>
  <c r="G158" i="1" s="1"/>
  <c r="C158" i="1"/>
  <c r="H157" i="1"/>
  <c r="G157" i="1"/>
  <c r="D157" i="1"/>
  <c r="C157" i="1"/>
  <c r="H156" i="1"/>
  <c r="G156" i="1"/>
  <c r="D156" i="1"/>
  <c r="C156" i="1"/>
  <c r="H155" i="1"/>
  <c r="D155" i="1"/>
  <c r="G155" i="1" s="1"/>
  <c r="C155" i="1"/>
  <c r="H154" i="1"/>
  <c r="G154" i="1"/>
  <c r="D154" i="1"/>
  <c r="C154" i="1"/>
  <c r="H153" i="1"/>
  <c r="G153" i="1"/>
  <c r="D153" i="1"/>
  <c r="C153" i="1"/>
  <c r="H152" i="1"/>
  <c r="G152" i="1"/>
  <c r="D152" i="1"/>
  <c r="C152" i="1"/>
  <c r="H151" i="1"/>
  <c r="D151" i="1"/>
  <c r="G151" i="1" s="1"/>
  <c r="C151" i="1"/>
  <c r="H150" i="1"/>
  <c r="D150" i="1"/>
  <c r="G150" i="1" s="1"/>
  <c r="C150" i="1"/>
  <c r="C149" i="1"/>
  <c r="H147" i="1"/>
  <c r="D147" i="1"/>
  <c r="G147" i="1" s="1"/>
  <c r="C147"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D126" i="1"/>
  <c r="G126" i="1" s="1"/>
  <c r="C126" i="1"/>
  <c r="H125" i="1"/>
  <c r="D125" i="1"/>
  <c r="G125" i="1" s="1"/>
  <c r="C125" i="1"/>
  <c r="H124" i="1"/>
  <c r="D124" i="1"/>
  <c r="G124" i="1" s="1"/>
  <c r="C124" i="1"/>
  <c r="H123" i="1"/>
  <c r="D123" i="1"/>
  <c r="G123" i="1" s="1"/>
  <c r="C123" i="1"/>
  <c r="D122" i="1"/>
  <c r="G122" i="1" s="1"/>
  <c r="C122" i="1"/>
  <c r="C121" i="1"/>
  <c r="H120" i="1"/>
  <c r="G120" i="1"/>
  <c r="D120" i="1"/>
  <c r="C120" i="1"/>
  <c r="H119" i="1"/>
  <c r="G119" i="1"/>
  <c r="D119" i="1"/>
  <c r="C119" i="1"/>
  <c r="H118" i="1"/>
  <c r="D118" i="1"/>
  <c r="G118" i="1" s="1"/>
  <c r="C118" i="1"/>
  <c r="H117" i="1"/>
  <c r="D117" i="1"/>
  <c r="G117" i="1" s="1"/>
  <c r="C117" i="1"/>
  <c r="D116" i="1"/>
  <c r="G116" i="1" s="1"/>
  <c r="C116" i="1"/>
  <c r="H115" i="1"/>
  <c r="G115" i="1"/>
  <c r="D115" i="1"/>
  <c r="C115" i="1"/>
  <c r="H114" i="1"/>
  <c r="G114" i="1"/>
  <c r="D114" i="1"/>
  <c r="C114" i="1"/>
  <c r="H113" i="1"/>
  <c r="D113" i="1"/>
  <c r="G113" i="1" s="1"/>
  <c r="C113" i="1"/>
  <c r="H112" i="1"/>
  <c r="G112" i="1"/>
  <c r="D112" i="1"/>
  <c r="C112" i="1"/>
  <c r="H111" i="1"/>
  <c r="D111" i="1"/>
  <c r="G111" i="1" s="1"/>
  <c r="C111" i="1"/>
  <c r="H110" i="1"/>
  <c r="D110" i="1"/>
  <c r="G110" i="1" s="1"/>
  <c r="C110" i="1"/>
  <c r="H109" i="1"/>
  <c r="G109" i="1"/>
  <c r="D109" i="1"/>
  <c r="C109" i="1"/>
  <c r="D108" i="1"/>
  <c r="G108" i="1" s="1"/>
  <c r="C108" i="1"/>
  <c r="H107" i="1"/>
  <c r="D107" i="1"/>
  <c r="G107" i="1" s="1"/>
  <c r="C107" i="1"/>
  <c r="H106" i="1"/>
  <c r="D106" i="1"/>
  <c r="G106" i="1" s="1"/>
  <c r="C106" i="1"/>
  <c r="H105" i="1"/>
  <c r="G105" i="1"/>
  <c r="D105" i="1"/>
  <c r="C105" i="1"/>
  <c r="H104" i="1"/>
  <c r="G104" i="1"/>
  <c r="D104" i="1"/>
  <c r="C104" i="1"/>
  <c r="H103" i="1"/>
  <c r="D103" i="1"/>
  <c r="G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D90" i="1"/>
  <c r="G90" i="1" s="1"/>
  <c r="C90" i="1"/>
  <c r="H89" i="1"/>
  <c r="D89" i="1"/>
  <c r="G89" i="1" s="1"/>
  <c r="C89" i="1"/>
  <c r="H88" i="1"/>
  <c r="D88" i="1"/>
  <c r="G88" i="1" s="1"/>
  <c r="C88" i="1"/>
  <c r="D87" i="1"/>
  <c r="G87" i="1" s="1"/>
  <c r="C87" i="1"/>
  <c r="H86" i="1"/>
  <c r="G86" i="1"/>
  <c r="D86" i="1"/>
  <c r="C86" i="1"/>
  <c r="H85" i="1"/>
  <c r="G85" i="1"/>
  <c r="D85" i="1"/>
  <c r="C85" i="1"/>
  <c r="H84" i="1"/>
  <c r="G84" i="1"/>
  <c r="D84" i="1"/>
  <c r="C84" i="1"/>
  <c r="H83" i="1"/>
  <c r="G83" i="1"/>
  <c r="D83" i="1"/>
  <c r="C83" i="1"/>
  <c r="H82" i="1"/>
  <c r="D82" i="1"/>
  <c r="G82" i="1" s="1"/>
  <c r="C82" i="1"/>
  <c r="H81" i="1"/>
  <c r="D81" i="1"/>
  <c r="G81" i="1" s="1"/>
  <c r="C81" i="1"/>
  <c r="H80" i="1"/>
  <c r="G80" i="1"/>
  <c r="D80" i="1"/>
  <c r="C80" i="1"/>
  <c r="D79" i="1"/>
  <c r="G79" i="1" s="1"/>
  <c r="C79" i="1"/>
  <c r="C78" i="1"/>
  <c r="H77" i="1"/>
  <c r="G77" i="1"/>
  <c r="D77" i="1"/>
  <c r="C77" i="1"/>
  <c r="H76" i="1"/>
  <c r="G76" i="1"/>
  <c r="D76" i="1"/>
  <c r="C76" i="1"/>
  <c r="H75" i="1"/>
  <c r="G75" i="1"/>
  <c r="D75" i="1"/>
  <c r="C75" i="1"/>
  <c r="H74" i="1"/>
  <c r="G74" i="1"/>
  <c r="D74" i="1"/>
  <c r="C74" i="1"/>
  <c r="H73" i="1"/>
  <c r="G73" i="1"/>
  <c r="D73" i="1"/>
  <c r="C73" i="1"/>
  <c r="H72" i="1"/>
  <c r="D72" i="1"/>
  <c r="G72" i="1" s="1"/>
  <c r="C72" i="1"/>
  <c r="H71" i="1"/>
  <c r="D71" i="1"/>
  <c r="G71" i="1" s="1"/>
  <c r="C71"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G62" i="1"/>
  <c r="D62" i="1"/>
  <c r="C62" i="1"/>
  <c r="H61" i="1"/>
  <c r="G61" i="1"/>
  <c r="D61" i="1"/>
  <c r="C61" i="1"/>
  <c r="H60" i="1"/>
  <c r="D60" i="1"/>
  <c r="G60" i="1" s="1"/>
  <c r="C60" i="1"/>
  <c r="H59" i="1"/>
  <c r="D59" i="1"/>
  <c r="G59" i="1" s="1"/>
  <c r="C59" i="1"/>
  <c r="H58" i="1"/>
  <c r="G58" i="1"/>
  <c r="D58" i="1"/>
  <c r="C58" i="1"/>
  <c r="H57" i="1"/>
  <c r="D57" i="1"/>
  <c r="G57" i="1" s="1"/>
  <c r="C57" i="1"/>
  <c r="H56" i="1"/>
  <c r="D56" i="1"/>
  <c r="G56" i="1" s="1"/>
  <c r="C56" i="1"/>
  <c r="H55" i="1"/>
  <c r="D55" i="1"/>
  <c r="G55" i="1" s="1"/>
  <c r="C55" i="1"/>
  <c r="H54" i="1"/>
  <c r="G54" i="1"/>
  <c r="D54" i="1"/>
  <c r="C54" i="1"/>
  <c r="H53" i="1"/>
  <c r="D53" i="1"/>
  <c r="G53" i="1" s="1"/>
  <c r="C53" i="1"/>
  <c r="H52" i="1"/>
  <c r="G52" i="1"/>
  <c r="D52" i="1"/>
  <c r="C52" i="1"/>
  <c r="H51" i="1"/>
  <c r="G51" i="1"/>
  <c r="D51" i="1"/>
  <c r="C51" i="1"/>
  <c r="H50" i="1"/>
  <c r="G50" i="1"/>
  <c r="D50" i="1"/>
  <c r="C50" i="1"/>
  <c r="H49" i="1"/>
  <c r="D49" i="1"/>
  <c r="G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D38" i="1"/>
  <c r="G38" i="1" s="1"/>
  <c r="C38" i="1"/>
  <c r="H37" i="1"/>
  <c r="G37" i="1"/>
  <c r="D37" i="1"/>
  <c r="C37" i="1"/>
  <c r="H36" i="1"/>
  <c r="G36" i="1"/>
  <c r="D36" i="1"/>
  <c r="C36" i="1"/>
  <c r="H35" i="1"/>
  <c r="D35" i="1"/>
  <c r="G35" i="1" s="1"/>
  <c r="C35" i="1"/>
  <c r="H34" i="1"/>
  <c r="G34" i="1"/>
  <c r="D34" i="1"/>
  <c r="C34" i="1"/>
  <c r="H33" i="1"/>
  <c r="G33" i="1"/>
  <c r="D33" i="1"/>
  <c r="C33" i="1"/>
  <c r="H32" i="1"/>
  <c r="G32" i="1"/>
  <c r="D32" i="1"/>
  <c r="C32" i="1"/>
  <c r="H31" i="1"/>
  <c r="G31" i="1"/>
  <c r="D31" i="1"/>
  <c r="C31" i="1"/>
  <c r="H30" i="1"/>
  <c r="G30" i="1"/>
  <c r="D30" i="1"/>
  <c r="C30" i="1"/>
  <c r="H29" i="1"/>
  <c r="D29" i="1"/>
  <c r="G29" i="1" s="1"/>
  <c r="C29" i="1"/>
  <c r="H28" i="1"/>
  <c r="G28" i="1"/>
  <c r="D28" i="1"/>
  <c r="C28" i="1"/>
  <c r="H27" i="1"/>
  <c r="D27" i="1"/>
  <c r="G27" i="1" s="1"/>
  <c r="C27" i="1"/>
  <c r="H26" i="1"/>
  <c r="G26" i="1"/>
  <c r="D26" i="1"/>
  <c r="C26" i="1"/>
  <c r="D25" i="1"/>
  <c r="G25" i="1" s="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D9" i="1"/>
  <c r="G9" i="1" s="1"/>
  <c r="C9" i="1"/>
  <c r="H8" i="1"/>
  <c r="D8" i="1"/>
  <c r="G8" i="1" s="1"/>
  <c r="C8" i="1"/>
  <c r="H7" i="1"/>
  <c r="D7" i="1"/>
  <c r="G7" i="1" s="1"/>
  <c r="C7" i="1"/>
  <c r="H6" i="1"/>
  <c r="D6" i="1"/>
  <c r="G6" i="1" s="1"/>
  <c r="C6" i="1"/>
  <c r="D5" i="1"/>
  <c r="H5" i="1" s="1"/>
  <c r="C5" i="1"/>
  <c r="D4" i="1"/>
  <c r="H4" i="1" s="1"/>
  <c r="C4" i="1"/>
  <c r="H423" i="1" l="1"/>
  <c r="G648" i="1"/>
  <c r="H649" i="1"/>
  <c r="H645" i="1"/>
  <c r="G415" i="1"/>
  <c r="G414" i="1"/>
  <c r="F428" i="4"/>
  <c r="G300" i="1"/>
  <c r="G422" i="1"/>
  <c r="H422" i="1"/>
  <c r="G299" i="1"/>
  <c r="E647" i="4"/>
  <c r="D641" i="1" s="1"/>
  <c r="G641" i="1" s="1"/>
  <c r="F426" i="4"/>
  <c r="D421" i="1"/>
  <c r="E648" i="4"/>
  <c r="D642" i="1" s="1"/>
  <c r="E296" i="9"/>
  <c r="B296" i="9" s="1"/>
  <c r="E25" i="9"/>
  <c r="B25" i="9" s="1"/>
  <c r="G650" i="1"/>
  <c r="G1684" i="1"/>
  <c r="G1681" i="1"/>
  <c r="G1680" i="1"/>
  <c r="C1633" i="1"/>
  <c r="H1633" i="1" s="1"/>
  <c r="G1619" i="1"/>
  <c r="G1590" i="1"/>
  <c r="E36" i="9"/>
  <c r="B36" i="9" s="1"/>
  <c r="E310" i="9"/>
  <c r="B310" i="9" s="1"/>
  <c r="E307" i="9"/>
  <c r="B307" i="9" s="1"/>
  <c r="E311" i="9"/>
  <c r="B311" i="9" s="1"/>
  <c r="E319" i="9"/>
  <c r="B319" i="9" s="1"/>
  <c r="E31" i="9"/>
  <c r="B31" i="9" s="1"/>
  <c r="E37" i="9"/>
  <c r="B37" i="9" s="1"/>
  <c r="E323" i="9"/>
  <c r="B323" i="9" s="1"/>
  <c r="E328" i="9"/>
  <c r="G732" i="1"/>
  <c r="G731" i="1"/>
  <c r="G730" i="1"/>
  <c r="F233" i="9"/>
  <c r="G667" i="1"/>
  <c r="G666" i="1"/>
  <c r="E166" i="9"/>
  <c r="B166" i="9" s="1"/>
  <c r="E155" i="9"/>
  <c r="B155" i="9" s="1"/>
  <c r="F283" i="9"/>
  <c r="B283" i="9" s="1"/>
  <c r="F603" i="4"/>
  <c r="F257" i="9"/>
  <c r="B257" i="9" s="1"/>
  <c r="E491" i="4"/>
  <c r="D485" i="1" s="1"/>
  <c r="H396" i="1"/>
  <c r="H374" i="1"/>
  <c r="E373" i="4"/>
  <c r="D368" i="1" s="1"/>
  <c r="H368" i="1" s="1"/>
  <c r="F379" i="4"/>
  <c r="H369" i="1"/>
  <c r="E361" i="4"/>
  <c r="E308" i="4"/>
  <c r="F247" i="9"/>
  <c r="G265" i="1"/>
  <c r="F262" i="4"/>
  <c r="D258" i="1"/>
  <c r="E82" i="9"/>
  <c r="B82" i="9" s="1"/>
  <c r="F269" i="4"/>
  <c r="H221" i="1"/>
  <c r="F225" i="4"/>
  <c r="H212" i="1"/>
  <c r="E202" i="4"/>
  <c r="D198" i="1" s="1"/>
  <c r="E63" i="9"/>
  <c r="B63" i="9" s="1"/>
  <c r="F208" i="4"/>
  <c r="F243" i="9"/>
  <c r="B243" i="9" s="1"/>
  <c r="G190" i="1"/>
  <c r="E55" i="9"/>
  <c r="B55" i="9" s="1"/>
  <c r="E54" i="9"/>
  <c r="B54" i="9" s="1"/>
  <c r="F241" i="9"/>
  <c r="B241" i="9" s="1"/>
  <c r="F194" i="4"/>
  <c r="F239" i="9"/>
  <c r="E51" i="9"/>
  <c r="B51" i="9" s="1"/>
  <c r="E50" i="9"/>
  <c r="B50" i="9" s="1"/>
  <c r="H174" i="1"/>
  <c r="F178" i="4"/>
  <c r="H166" i="1"/>
  <c r="H161" i="1"/>
  <c r="F165" i="4"/>
  <c r="F237" i="9"/>
  <c r="E153" i="4"/>
  <c r="D149" i="1" s="1"/>
  <c r="H122" i="1"/>
  <c r="E125" i="4"/>
  <c r="D121" i="1" s="1"/>
  <c r="H116" i="1"/>
  <c r="F120" i="4"/>
  <c r="E46" i="9"/>
  <c r="B46" i="9" s="1"/>
  <c r="H108" i="1"/>
  <c r="B235" i="9"/>
  <c r="F235" i="9"/>
  <c r="E42" i="9"/>
  <c r="B42" i="9" s="1"/>
  <c r="B233" i="9"/>
  <c r="H87" i="1"/>
  <c r="H79" i="1"/>
  <c r="H70" i="1"/>
  <c r="E39" i="9"/>
  <c r="B39" i="9" s="1"/>
  <c r="E49" i="4"/>
  <c r="D45" i="1" s="1"/>
  <c r="F74" i="4"/>
  <c r="E38" i="9"/>
  <c r="B38" i="9" s="1"/>
  <c r="E33" i="9"/>
  <c r="B33" i="9" s="1"/>
  <c r="E30" i="9"/>
  <c r="B30" i="9" s="1"/>
  <c r="F53" i="4"/>
  <c r="H25" i="1"/>
  <c r="E29" i="9"/>
  <c r="B29" i="9" s="1"/>
  <c r="E7" i="4"/>
  <c r="D3" i="1" s="1"/>
  <c r="F229" i="9"/>
  <c r="G4" i="1"/>
  <c r="G5" i="1"/>
  <c r="G1627" i="1"/>
  <c r="D25" i="8"/>
  <c r="C1601" i="1" s="1"/>
  <c r="G1601" i="1" s="1"/>
  <c r="G1610" i="1"/>
  <c r="G1606" i="1"/>
  <c r="G1603" i="1"/>
  <c r="D6" i="8"/>
  <c r="C1582" i="1" s="1"/>
  <c r="G1582" i="1" s="1"/>
  <c r="G1594" i="1"/>
  <c r="G1598" i="1"/>
  <c r="G1586"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71" i="1"/>
  <c r="G1475" i="1"/>
  <c r="G1479" i="1"/>
  <c r="H1526" i="1"/>
  <c r="G1526" i="1"/>
  <c r="H1528" i="1"/>
  <c r="G1528" i="1"/>
  <c r="H1530" i="1"/>
  <c r="G1530" i="1"/>
  <c r="H1532" i="1"/>
  <c r="G1532" i="1"/>
  <c r="H1534" i="1"/>
  <c r="G1534" i="1"/>
  <c r="H1539" i="1"/>
  <c r="H1542" i="1"/>
  <c r="H1551" i="1"/>
  <c r="G1551" i="1"/>
  <c r="J1551" i="1"/>
  <c r="H1561" i="1"/>
  <c r="G1561" i="1"/>
  <c r="I1561" i="1" s="1"/>
  <c r="J1561" i="1"/>
  <c r="H1570" i="1"/>
  <c r="G1570" i="1"/>
  <c r="H1572" i="1"/>
  <c r="G1572" i="1"/>
  <c r="J1572" i="1"/>
  <c r="H1577" i="1"/>
  <c r="G1577" i="1"/>
  <c r="I1577" i="1" s="1"/>
  <c r="J1577" i="1"/>
  <c r="H1504" i="1"/>
  <c r="G1504" i="1"/>
  <c r="H1506" i="1"/>
  <c r="G1506" i="1"/>
  <c r="H1508" i="1"/>
  <c r="G1508" i="1"/>
  <c r="H1510" i="1"/>
  <c r="G1510" i="1"/>
  <c r="H1512" i="1"/>
  <c r="G1512" i="1"/>
  <c r="H1514" i="1"/>
  <c r="G1514" i="1"/>
  <c r="H1516" i="1"/>
  <c r="G1516" i="1"/>
  <c r="H1518" i="1"/>
  <c r="G1518" i="1"/>
  <c r="H1520" i="1"/>
  <c r="G1520" i="1"/>
  <c r="H1522" i="1"/>
  <c r="G1522" i="1"/>
  <c r="I1542" i="1"/>
  <c r="H1549" i="1"/>
  <c r="G1549" i="1"/>
  <c r="I1549" i="1" s="1"/>
  <c r="J1549" i="1"/>
  <c r="H1559" i="1"/>
  <c r="G1559" i="1"/>
  <c r="I1559" i="1" s="1"/>
  <c r="J1559" i="1"/>
  <c r="H1568" i="1"/>
  <c r="G1568" i="1"/>
  <c r="J1568" i="1"/>
  <c r="G1469" i="1"/>
  <c r="G1473" i="1"/>
  <c r="G1477" i="1"/>
  <c r="G1481" i="1"/>
  <c r="G1485" i="1"/>
  <c r="G1489" i="1"/>
  <c r="G1493" i="1"/>
  <c r="G1497" i="1"/>
  <c r="G1501" i="1"/>
  <c r="H1525" i="1"/>
  <c r="G1525" i="1"/>
  <c r="H1527" i="1"/>
  <c r="G1527" i="1"/>
  <c r="H1529" i="1"/>
  <c r="G1529" i="1"/>
  <c r="H1531" i="1"/>
  <c r="G1531" i="1"/>
  <c r="H1533" i="1"/>
  <c r="G1533" i="1"/>
  <c r="H1535" i="1"/>
  <c r="G1535" i="1"/>
  <c r="H1538" i="1"/>
  <c r="H1540" i="1"/>
  <c r="J1542" i="1"/>
  <c r="H1547" i="1"/>
  <c r="G1547" i="1"/>
  <c r="I1547" i="1" s="1"/>
  <c r="J1547" i="1"/>
  <c r="H1557" i="1"/>
  <c r="G1557" i="1"/>
  <c r="J1557" i="1"/>
  <c r="H1566" i="1"/>
  <c r="G1566" i="1"/>
  <c r="I1566" i="1" s="1"/>
  <c r="J1566" i="1"/>
  <c r="H1571" i="1"/>
  <c r="G1571" i="1"/>
  <c r="H1576" i="1"/>
  <c r="G1576" i="1"/>
  <c r="H1581" i="1"/>
  <c r="G1581" i="1"/>
  <c r="H1585" i="1"/>
  <c r="G1585" i="1"/>
  <c r="H1589" i="1"/>
  <c r="G1589" i="1"/>
  <c r="H1593" i="1"/>
  <c r="G1593" i="1"/>
  <c r="H1597" i="1"/>
  <c r="G1597" i="1"/>
  <c r="H1601" i="1"/>
  <c r="H1605" i="1"/>
  <c r="G1605" i="1"/>
  <c r="H1609" i="1"/>
  <c r="G1609" i="1"/>
  <c r="H1503" i="1"/>
  <c r="G1503" i="1"/>
  <c r="H1505" i="1"/>
  <c r="G1505" i="1"/>
  <c r="H1507" i="1"/>
  <c r="G1507" i="1"/>
  <c r="H1509" i="1"/>
  <c r="G1509" i="1"/>
  <c r="H1511" i="1"/>
  <c r="G1511" i="1"/>
  <c r="H1513" i="1"/>
  <c r="G1513" i="1"/>
  <c r="H1515" i="1"/>
  <c r="G1515" i="1"/>
  <c r="H1517" i="1"/>
  <c r="G1517" i="1"/>
  <c r="H1519" i="1"/>
  <c r="G1519" i="1"/>
  <c r="H1521" i="1"/>
  <c r="G1521" i="1"/>
  <c r="H1523" i="1"/>
  <c r="G1523" i="1"/>
  <c r="I1540" i="1"/>
  <c r="I1543" i="1"/>
  <c r="I1544" i="1"/>
  <c r="H1553" i="1"/>
  <c r="G1553" i="1"/>
  <c r="J1553" i="1"/>
  <c r="H1564" i="1"/>
  <c r="G1564" i="1"/>
  <c r="J1564" i="1"/>
  <c r="H1574" i="1"/>
  <c r="G1574" i="1"/>
  <c r="I1574" i="1" s="1"/>
  <c r="J1574" i="1"/>
  <c r="H1579" i="1"/>
  <c r="G1579" i="1"/>
  <c r="J1579" i="1"/>
  <c r="G1613" i="1"/>
  <c r="G1617" i="1"/>
  <c r="G1621" i="1"/>
  <c r="G1625" i="1"/>
  <c r="G1629" i="1"/>
  <c r="G1633" i="1"/>
  <c r="G1637" i="1"/>
  <c r="G1641" i="1"/>
  <c r="G1645" i="1"/>
  <c r="G1649" i="1"/>
  <c r="G1653" i="1"/>
  <c r="G1657" i="1"/>
  <c r="G1661" i="1"/>
  <c r="G1665" i="1"/>
  <c r="G1669" i="1"/>
  <c r="G1673" i="1"/>
  <c r="G1677" i="1"/>
  <c r="G1679" i="1"/>
  <c r="D7" i="4"/>
  <c r="F8" i="4"/>
  <c r="D49" i="4"/>
  <c r="D106" i="4"/>
  <c r="H24" i="9"/>
  <c r="G24" i="9"/>
  <c r="F153" i="4"/>
  <c r="D164" i="4"/>
  <c r="F361" i="4"/>
  <c r="J1541" i="1"/>
  <c r="J1543" i="1"/>
  <c r="J1545" i="1"/>
  <c r="H1546" i="1"/>
  <c r="G1584" i="1"/>
  <c r="G1588" i="1"/>
  <c r="G1592" i="1"/>
  <c r="G1596" i="1"/>
  <c r="G1600" i="1"/>
  <c r="G1604" i="1"/>
  <c r="G1608" i="1"/>
  <c r="G1612" i="1"/>
  <c r="G1616" i="1"/>
  <c r="G1624" i="1"/>
  <c r="G1628" i="1"/>
  <c r="G1632" i="1"/>
  <c r="G1636" i="1"/>
  <c r="G1640" i="1"/>
  <c r="G1644" i="1"/>
  <c r="G1648" i="1"/>
  <c r="G1652" i="1"/>
  <c r="G1656" i="1"/>
  <c r="G1660" i="1"/>
  <c r="G1664" i="1"/>
  <c r="G1668" i="1"/>
  <c r="G1672" i="1"/>
  <c r="G1676" i="1"/>
  <c r="G1683" i="1"/>
  <c r="E82" i="4"/>
  <c r="D78" i="1" s="1"/>
  <c r="H1678" i="1"/>
  <c r="G1678" i="1"/>
  <c r="F44" i="4"/>
  <c r="D43" i="4"/>
  <c r="E106" i="4"/>
  <c r="D102" i="1" s="1"/>
  <c r="D140" i="4"/>
  <c r="E164" i="4"/>
  <c r="D160" i="1" s="1"/>
  <c r="D230" i="4"/>
  <c r="F231" i="4"/>
  <c r="F309" i="4"/>
  <c r="E430" i="4"/>
  <c r="H1682" i="1"/>
  <c r="G1682" i="1"/>
  <c r="F125" i="4"/>
  <c r="E535" i="4"/>
  <c r="D221" i="4"/>
  <c r="F310" i="4"/>
  <c r="D354" i="4"/>
  <c r="F362" i="4"/>
  <c r="D406" i="4"/>
  <c r="D431" i="4"/>
  <c r="F473" i="4"/>
  <c r="D479" i="4"/>
  <c r="D491" i="4"/>
  <c r="F523" i="4"/>
  <c r="F589" i="4"/>
  <c r="D597" i="4"/>
  <c r="E156" i="9"/>
  <c r="B156" i="9" s="1"/>
  <c r="E70" i="5"/>
  <c r="D273" i="5"/>
  <c r="F276" i="5"/>
  <c r="D202" i="4"/>
  <c r="F427" i="4"/>
  <c r="D536" i="4"/>
  <c r="G338" i="9"/>
  <c r="E338" i="9" s="1"/>
  <c r="B338" i="9" s="1"/>
  <c r="F218" i="5"/>
  <c r="E250" i="5"/>
  <c r="E5" i="7"/>
  <c r="G345" i="9" s="1"/>
  <c r="E345" i="9" s="1"/>
  <c r="F13" i="5"/>
  <c r="D12" i="5"/>
  <c r="F5" i="6"/>
  <c r="E273" i="4"/>
  <c r="D269" i="1" s="1"/>
  <c r="F71" i="5"/>
  <c r="D70" i="5"/>
  <c r="H335" i="9"/>
  <c r="E176" i="5"/>
  <c r="H314" i="9"/>
  <c r="G314" i="9"/>
  <c r="E314" i="9" s="1"/>
  <c r="B314" i="9" s="1"/>
  <c r="G315" i="9"/>
  <c r="E315" i="9" s="1"/>
  <c r="B315" i="9" s="1"/>
  <c r="E335" i="9"/>
  <c r="B335" i="9" s="1"/>
  <c r="G174" i="9"/>
  <c r="E174" i="9" s="1"/>
  <c r="B174" i="9" s="1"/>
  <c r="G176" i="9"/>
  <c r="E176" i="9" s="1"/>
  <c r="B176" i="9" s="1"/>
  <c r="D135" i="5"/>
  <c r="D176" i="5"/>
  <c r="E336" i="9"/>
  <c r="B336" i="9" s="1"/>
  <c r="D202" i="5"/>
  <c r="D35" i="6"/>
  <c r="D129" i="6"/>
  <c r="H309" i="9"/>
  <c r="G309" i="9"/>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7" i="9"/>
  <c r="E207" i="9" s="1"/>
  <c r="B207" i="9" s="1"/>
  <c r="G180" i="9"/>
  <c r="H179" i="9"/>
  <c r="I10" i="9"/>
  <c r="E81" i="9"/>
  <c r="B81" i="9" s="1"/>
  <c r="B87" i="9"/>
  <c r="E97" i="9"/>
  <c r="B97" i="9" s="1"/>
  <c r="B103" i="9"/>
  <c r="B119" i="9"/>
  <c r="B127" i="9"/>
  <c r="B135" i="9"/>
  <c r="B143" i="9"/>
  <c r="B151" i="9"/>
  <c r="B163" i="9"/>
  <c r="B171" i="9"/>
  <c r="F150" i="5"/>
  <c r="F177" i="5"/>
  <c r="E70" i="9"/>
  <c r="B70" i="9" s="1"/>
  <c r="E77" i="9"/>
  <c r="B77" i="9" s="1"/>
  <c r="B83" i="9"/>
  <c r="E93" i="9"/>
  <c r="B93" i="9" s="1"/>
  <c r="B99" i="9"/>
  <c r="E109" i="9"/>
  <c r="B109" i="9" s="1"/>
  <c r="G175" i="9"/>
  <c r="E175" i="9" s="1"/>
  <c r="B175" i="9" s="1"/>
  <c r="G177" i="9"/>
  <c r="E177" i="9" s="1"/>
  <c r="B177" i="9" s="1"/>
  <c r="G179" i="9"/>
  <c r="E179" i="9" s="1"/>
  <c r="B179" i="9" s="1"/>
  <c r="B231" i="9"/>
  <c r="B239" i="9"/>
  <c r="B247" i="9"/>
  <c r="B255" i="9"/>
  <c r="B312" i="9"/>
  <c r="B320" i="9"/>
  <c r="B328" i="9"/>
  <c r="B229" i="9"/>
  <c r="B237" i="9"/>
  <c r="B245" i="9"/>
  <c r="B253" i="9"/>
  <c r="B261" i="9"/>
  <c r="B273" i="9"/>
  <c r="F647" i="4" l="1"/>
  <c r="H641" i="1"/>
  <c r="G421" i="1"/>
  <c r="H421" i="1"/>
  <c r="G642" i="1"/>
  <c r="H642" i="1"/>
  <c r="F228" i="9"/>
  <c r="B228" i="9" s="1"/>
  <c r="H1582" i="1"/>
  <c r="D44" i="8"/>
  <c r="G343" i="9" s="1"/>
  <c r="E343" i="9" s="1"/>
  <c r="B343" i="9" s="1"/>
  <c r="F373" i="4"/>
  <c r="G368" i="1"/>
  <c r="E360" i="4"/>
  <c r="E417" i="4" s="1"/>
  <c r="D412" i="1" s="1"/>
  <c r="D356" i="1"/>
  <c r="D303" i="1"/>
  <c r="H258" i="1"/>
  <c r="G258" i="1"/>
  <c r="E24" i="9"/>
  <c r="G149" i="1"/>
  <c r="H149" i="1"/>
  <c r="G121" i="1"/>
  <c r="H121" i="1"/>
  <c r="F82" i="4"/>
  <c r="B345" i="9"/>
  <c r="E344" i="9"/>
  <c r="I10" i="3" s="1"/>
  <c r="K1480" i="9"/>
  <c r="F129" i="6"/>
  <c r="C1524" i="1"/>
  <c r="F176" i="5"/>
  <c r="H24" i="3"/>
  <c r="C1180" i="1"/>
  <c r="F70" i="5"/>
  <c r="D69" i="5"/>
  <c r="C1075" i="1"/>
  <c r="F12" i="5"/>
  <c r="D7" i="5"/>
  <c r="C1017" i="1"/>
  <c r="F202" i="4"/>
  <c r="C198" i="1"/>
  <c r="F491" i="4"/>
  <c r="C485" i="1"/>
  <c r="F406" i="4"/>
  <c r="C401" i="1"/>
  <c r="F221" i="4"/>
  <c r="C217" i="1"/>
  <c r="F140" i="4"/>
  <c r="C136" i="1"/>
  <c r="F164" i="4"/>
  <c r="D152" i="4"/>
  <c r="C160" i="1"/>
  <c r="F106" i="4"/>
  <c r="C102" i="1"/>
  <c r="I1553" i="1"/>
  <c r="I1557" i="1"/>
  <c r="E6" i="4"/>
  <c r="E180" i="9"/>
  <c r="B180" i="9" s="1"/>
  <c r="F35" i="6"/>
  <c r="H28" i="3"/>
  <c r="C1430" i="1"/>
  <c r="F135" i="5"/>
  <c r="C1140" i="1"/>
  <c r="F597" i="4"/>
  <c r="C591" i="1"/>
  <c r="F479" i="4"/>
  <c r="C473" i="1"/>
  <c r="E640" i="4"/>
  <c r="D634" i="1" s="1"/>
  <c r="D529" i="1"/>
  <c r="D360" i="4"/>
  <c r="F49" i="4"/>
  <c r="C45" i="1"/>
  <c r="I1564" i="1"/>
  <c r="I1572" i="1"/>
  <c r="I1551" i="1"/>
  <c r="E309" i="9"/>
  <c r="B309" i="9" s="1"/>
  <c r="G337" i="9"/>
  <c r="E337" i="9" s="1"/>
  <c r="B337" i="9" s="1"/>
  <c r="F202" i="5"/>
  <c r="C1206" i="1"/>
  <c r="H19" i="9"/>
  <c r="E19" i="9" s="1"/>
  <c r="B19" i="9" s="1"/>
  <c r="E175" i="5"/>
  <c r="D1179" i="1" s="1"/>
  <c r="I24" i="3"/>
  <c r="D1180" i="1"/>
  <c r="D141" i="6"/>
  <c r="I33" i="3"/>
  <c r="D1537" i="1"/>
  <c r="F536" i="4"/>
  <c r="D535" i="4"/>
  <c r="C530" i="1"/>
  <c r="F273" i="5"/>
  <c r="D250" i="5"/>
  <c r="C1277" i="1"/>
  <c r="F354" i="4"/>
  <c r="C349" i="1"/>
  <c r="E639" i="4"/>
  <c r="D633" i="1" s="1"/>
  <c r="D424" i="1"/>
  <c r="F230" i="4"/>
  <c r="C226" i="1"/>
  <c r="F43" i="4"/>
  <c r="C39" i="1"/>
  <c r="E152" i="4"/>
  <c r="B24" i="9"/>
  <c r="G342" i="9"/>
  <c r="E342" i="9" s="1"/>
  <c r="H269" i="1"/>
  <c r="G269" i="1"/>
  <c r="G347" i="9"/>
  <c r="E347" i="9" s="1"/>
  <c r="I25" i="3"/>
  <c r="D1254" i="1"/>
  <c r="E69" i="5"/>
  <c r="D1075" i="1"/>
  <c r="F431" i="4"/>
  <c r="D430" i="4"/>
  <c r="C425" i="1"/>
  <c r="D308" i="4"/>
  <c r="H78" i="1"/>
  <c r="G78" i="1"/>
  <c r="F273" i="4"/>
  <c r="F7" i="4"/>
  <c r="D6" i="4"/>
  <c r="C3" i="1"/>
  <c r="I1579" i="1"/>
  <c r="I1568" i="1"/>
  <c r="C1620" i="1" l="1"/>
  <c r="H1620" i="1" s="1"/>
  <c r="I39" i="3"/>
  <c r="G356" i="1"/>
  <c r="H356" i="1"/>
  <c r="D355" i="1"/>
  <c r="E418" i="4"/>
  <c r="D413" i="1" s="1"/>
  <c r="D417" i="4"/>
  <c r="F308" i="4"/>
  <c r="C303" i="1"/>
  <c r="E346" i="9"/>
  <c r="B347" i="9"/>
  <c r="H39" i="1"/>
  <c r="G39" i="1"/>
  <c r="H1277" i="1"/>
  <c r="G1277" i="1"/>
  <c r="D640" i="4"/>
  <c r="F535" i="4"/>
  <c r="C529" i="1"/>
  <c r="F141" i="6"/>
  <c r="H31" i="3"/>
  <c r="C1536" i="1"/>
  <c r="H45" i="1"/>
  <c r="G45" i="1"/>
  <c r="H160" i="1"/>
  <c r="G160" i="1"/>
  <c r="H1075" i="1"/>
  <c r="G1075" i="1"/>
  <c r="H1206" i="1"/>
  <c r="G1206" i="1"/>
  <c r="H473" i="1"/>
  <c r="G473" i="1"/>
  <c r="H1140" i="1"/>
  <c r="G1140" i="1"/>
  <c r="D299" i="4"/>
  <c r="F152" i="4"/>
  <c r="H18" i="3"/>
  <c r="C148" i="1"/>
  <c r="H217" i="1"/>
  <c r="G217" i="1"/>
  <c r="H485" i="1"/>
  <c r="G485" i="1"/>
  <c r="H1017" i="1"/>
  <c r="G1017" i="1"/>
  <c r="F69" i="5"/>
  <c r="H23" i="3"/>
  <c r="C1074" i="1"/>
  <c r="H11" i="3"/>
  <c r="D300" i="4"/>
  <c r="F6" i="4"/>
  <c r="H17" i="3"/>
  <c r="D422" i="4"/>
  <c r="C2" i="1"/>
  <c r="H425" i="1"/>
  <c r="G425" i="1"/>
  <c r="I23" i="3"/>
  <c r="D1074" i="1"/>
  <c r="E6" i="5"/>
  <c r="F250" i="5"/>
  <c r="H25" i="3"/>
  <c r="C1254" i="1"/>
  <c r="G3" i="1"/>
  <c r="H3" i="1"/>
  <c r="F430" i="4"/>
  <c r="D639" i="4"/>
  <c r="C424" i="1"/>
  <c r="H226" i="1"/>
  <c r="G226" i="1"/>
  <c r="H349" i="1"/>
  <c r="G349" i="1"/>
  <c r="H1537" i="1"/>
  <c r="G1537" i="1"/>
  <c r="D418" i="4"/>
  <c r="F360" i="4"/>
  <c r="C355" i="1"/>
  <c r="H102" i="1"/>
  <c r="G102" i="1"/>
  <c r="F7" i="5"/>
  <c r="H22" i="3"/>
  <c r="D6" i="5"/>
  <c r="C1012" i="1"/>
  <c r="D175" i="5"/>
  <c r="E341" i="9"/>
  <c r="B342" i="9"/>
  <c r="E299" i="4"/>
  <c r="E300" i="4" s="1"/>
  <c r="D296" i="1" s="1"/>
  <c r="I18" i="3"/>
  <c r="D148" i="1"/>
  <c r="H530" i="1"/>
  <c r="G530" i="1"/>
  <c r="H591" i="1"/>
  <c r="G591" i="1"/>
  <c r="H1430" i="1"/>
  <c r="G1430" i="1"/>
  <c r="H9" i="3"/>
  <c r="E422" i="4"/>
  <c r="I17" i="3"/>
  <c r="D2" i="1"/>
  <c r="H136" i="1"/>
  <c r="G136" i="1"/>
  <c r="H401" i="1"/>
  <c r="G401" i="1"/>
  <c r="H198" i="1"/>
  <c r="G198" i="1"/>
  <c r="H1180" i="1"/>
  <c r="G1180" i="1"/>
  <c r="H1524" i="1"/>
  <c r="G1524" i="1"/>
  <c r="G1620" i="1" l="1"/>
  <c r="F422" i="4"/>
  <c r="D643" i="4"/>
  <c r="C417" i="1"/>
  <c r="H1074" i="1"/>
  <c r="G1074" i="1"/>
  <c r="D423" i="4"/>
  <c r="D301" i="4"/>
  <c r="F299" i="4"/>
  <c r="C295" i="1"/>
  <c r="H529" i="1"/>
  <c r="G529" i="1"/>
  <c r="G306" i="9"/>
  <c r="E306" i="9" s="1"/>
  <c r="B306" i="9" s="1"/>
  <c r="G299" i="9"/>
  <c r="F6" i="5"/>
  <c r="C1011" i="1"/>
  <c r="H355" i="1"/>
  <c r="G355" i="1"/>
  <c r="N3" i="9"/>
  <c r="I11" i="3"/>
  <c r="H148" i="1"/>
  <c r="G148" i="1"/>
  <c r="H1536" i="1"/>
  <c r="G1536" i="1"/>
  <c r="H303" i="1"/>
  <c r="G303" i="1"/>
  <c r="K3" i="9"/>
  <c r="I9" i="3"/>
  <c r="F175" i="5"/>
  <c r="C1179" i="1"/>
  <c r="H424" i="1"/>
  <c r="G424" i="1"/>
  <c r="H299" i="9"/>
  <c r="D1011" i="1"/>
  <c r="F640" i="4"/>
  <c r="C634" i="1"/>
  <c r="E643" i="4"/>
  <c r="D417" i="1"/>
  <c r="E301" i="4"/>
  <c r="D297" i="1" s="1"/>
  <c r="E423" i="4"/>
  <c r="D295" i="1"/>
  <c r="H1012" i="1"/>
  <c r="G1012" i="1"/>
  <c r="F418" i="4"/>
  <c r="C413" i="1"/>
  <c r="F639" i="4"/>
  <c r="C633" i="1"/>
  <c r="H1254" i="1"/>
  <c r="G1254" i="1"/>
  <c r="G2" i="1"/>
  <c r="H2" i="1"/>
  <c r="F300" i="4"/>
  <c r="C296" i="1"/>
  <c r="F417" i="4"/>
  <c r="C412" i="1"/>
  <c r="H633" i="1" l="1"/>
  <c r="G633" i="1"/>
  <c r="H634" i="1"/>
  <c r="G634" i="1"/>
  <c r="H296" i="1"/>
  <c r="G296" i="1"/>
  <c r="D644" i="4"/>
  <c r="D425" i="4"/>
  <c r="F423" i="4"/>
  <c r="C418" i="1"/>
  <c r="G20" i="9"/>
  <c r="H417" i="1"/>
  <c r="G417" i="1"/>
  <c r="H413" i="1"/>
  <c r="G413" i="1"/>
  <c r="D637" i="1"/>
  <c r="H1179" i="1"/>
  <c r="G1179" i="1"/>
  <c r="E299" i="9"/>
  <c r="H295" i="1"/>
  <c r="G295" i="1"/>
  <c r="D645" i="4"/>
  <c r="F643" i="4"/>
  <c r="C637" i="1"/>
  <c r="H412" i="1"/>
  <c r="G412" i="1"/>
  <c r="H20" i="9"/>
  <c r="E425" i="4"/>
  <c r="D420" i="1" s="1"/>
  <c r="E644" i="4"/>
  <c r="E645" i="4" s="1"/>
  <c r="D418" i="1"/>
  <c r="E424" i="4"/>
  <c r="D419" i="1" s="1"/>
  <c r="H8" i="3"/>
  <c r="H1011" i="1"/>
  <c r="G1011" i="1"/>
  <c r="F301" i="4"/>
  <c r="C297" i="1"/>
  <c r="D424" i="4"/>
  <c r="D639" i="1" l="1"/>
  <c r="H297" i="1"/>
  <c r="G297" i="1"/>
  <c r="B299" i="9"/>
  <c r="F425" i="4"/>
  <c r="C420" i="1"/>
  <c r="F424" i="4"/>
  <c r="C419" i="1"/>
  <c r="F645" i="4"/>
  <c r="C639" i="1"/>
  <c r="E20" i="9"/>
  <c r="B20" i="9" s="1"/>
  <c r="D646" i="4"/>
  <c r="F644" i="4"/>
  <c r="C638" i="1"/>
  <c r="E646" i="4"/>
  <c r="D638" i="1"/>
  <c r="H418" i="1"/>
  <c r="G418" i="1"/>
  <c r="M3" i="9"/>
  <c r="H637" i="1"/>
  <c r="G637" i="1"/>
  <c r="H333" i="9" l="1"/>
  <c r="G333" i="9"/>
  <c r="E333" i="9" s="1"/>
  <c r="E650" i="4"/>
  <c r="D640" i="1"/>
  <c r="H419" i="1"/>
  <c r="G419" i="1"/>
  <c r="H638" i="1"/>
  <c r="G638" i="1"/>
  <c r="H639" i="1"/>
  <c r="G639" i="1"/>
  <c r="H420" i="1"/>
  <c r="G420" i="1"/>
  <c r="F646" i="4"/>
  <c r="D650" i="4"/>
  <c r="C640" i="1"/>
  <c r="D649" i="4"/>
  <c r="E649" i="4"/>
  <c r="H19" i="3" l="1"/>
  <c r="F649" i="4"/>
  <c r="C643" i="1"/>
  <c r="G297" i="9"/>
  <c r="E297" i="9" s="1"/>
  <c r="B297" i="9" s="1"/>
  <c r="H640" i="1"/>
  <c r="G640" i="1"/>
  <c r="H7" i="3"/>
  <c r="I20" i="3"/>
  <c r="D644" i="1"/>
  <c r="F650" i="4"/>
  <c r="H20" i="3"/>
  <c r="C644" i="1"/>
  <c r="B333" i="9"/>
  <c r="E298" i="9"/>
  <c r="I8" i="3" s="1"/>
  <c r="I19" i="3"/>
  <c r="D643" i="1"/>
  <c r="J3" i="9" l="1"/>
  <c r="H643" i="1"/>
  <c r="G643" i="1"/>
  <c r="H644" i="1"/>
  <c r="G644" i="1"/>
  <c r="G295" i="9" l="1"/>
  <c r="L293" i="9"/>
  <c r="F293" i="9" s="1"/>
  <c r="H295" i="9"/>
  <c r="H18" i="9"/>
  <c r="H22" i="9"/>
  <c r="H21" i="9"/>
  <c r="G18" i="9"/>
  <c r="I17" i="9"/>
  <c r="G16" i="9"/>
  <c r="M15" i="9"/>
  <c r="I12" i="9"/>
  <c r="J11" i="9"/>
  <c r="K10" i="9"/>
  <c r="I8" i="9"/>
  <c r="J7" i="9"/>
  <c r="K6" i="9"/>
  <c r="I9" i="9"/>
  <c r="G15" i="9"/>
  <c r="J5" i="9"/>
  <c r="L16" i="9"/>
  <c r="K5" i="9"/>
  <c r="M16" i="9"/>
  <c r="I5" i="9"/>
  <c r="K11" i="9"/>
  <c r="H16" i="9"/>
  <c r="I6" i="9"/>
  <c r="K12" i="9"/>
  <c r="G17" i="9"/>
  <c r="J6" i="9"/>
  <c r="I11" i="9"/>
  <c r="H17" i="9"/>
  <c r="J10" i="9"/>
  <c r="G22" i="9"/>
  <c r="E22" i="9" s="1"/>
  <c r="B22" i="9" s="1"/>
  <c r="K7" i="9"/>
  <c r="J12" i="9"/>
  <c r="J17" i="9"/>
  <c r="K8" i="9"/>
  <c r="J13" i="9"/>
  <c r="I7" i="9"/>
  <c r="K13" i="9"/>
  <c r="J8" i="9"/>
  <c r="I13" i="9"/>
  <c r="J9" i="9"/>
  <c r="H15" i="9"/>
  <c r="K9" i="9"/>
  <c r="L15" i="9"/>
  <c r="F15" i="9" s="1"/>
  <c r="G21" i="9"/>
  <c r="E21" i="9" s="1"/>
  <c r="B21" i="9" s="1"/>
  <c r="E7" i="9" l="1"/>
  <c r="B7" i="9" s="1"/>
  <c r="E10" i="9"/>
  <c r="B10" i="9" s="1"/>
  <c r="E5" i="9"/>
  <c r="B5" i="9" s="1"/>
  <c r="E18" i="9"/>
  <c r="B18" i="9" s="1"/>
  <c r="E13" i="9"/>
  <c r="B13" i="9" s="1"/>
  <c r="E11" i="9"/>
  <c r="B11" i="9" s="1"/>
  <c r="E17" i="9"/>
  <c r="B17" i="9" s="1"/>
  <c r="F16" i="9"/>
  <c r="F14" i="9" s="1"/>
  <c r="E12" i="9"/>
  <c r="B12" i="9" s="1"/>
  <c r="E6" i="9"/>
  <c r="B6" i="9" s="1"/>
  <c r="E15" i="9"/>
  <c r="E8" i="9"/>
  <c r="B8" i="9" s="1"/>
  <c r="B293" i="9"/>
  <c r="F23" i="9"/>
  <c r="E9" i="9"/>
  <c r="B9" i="9" s="1"/>
  <c r="E16" i="9"/>
  <c r="E295" i="9"/>
  <c r="B16" i="9" l="1"/>
  <c r="B295" i="9"/>
  <c r="E23" i="9"/>
  <c r="I7" i="3" s="1"/>
  <c r="E4" i="9"/>
  <c r="F3" i="9"/>
  <c r="B15" i="9"/>
  <c r="E14" i="9"/>
  <c r="I13" i="3" s="1"/>
  <c r="E3" i="9" l="1"/>
</calcChain>
</file>

<file path=xl/sharedStrings.xml><?xml version="1.0" encoding="utf-8"?>
<sst xmlns="http://schemas.openxmlformats.org/spreadsheetml/2006/main" count="4722" uniqueCount="3655">
  <si>
    <t>Obveznik:</t>
  </si>
  <si>
    <t>26161 - OPĆINA KRAVARSKO</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</si>
  <si>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</si>
  <si>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</si>
  <si>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</si>
  <si>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</si>
  <si>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</si>
  <si>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</si>
  <si>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</si>
  <si>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</si>
  <si>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</si>
  <si>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</si>
  <si>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</si>
  <si>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</si>
  <si>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</si>
  <si>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</si>
  <si>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</si>
  <si>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</si>
  <si>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</si>
  <si>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</si>
  <si>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</si>
  <si>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</si>
  <si>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</si>
  <si>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</si>
  <si>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</si>
  <si>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</si>
  <si>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</si>
  <si>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</si>
  <si>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</si>
  <si>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</si>
  <si>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</si>
  <si>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</si>
  <si>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</si>
  <si>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</si>
  <si>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</si>
  <si>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</si>
  <si>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</si>
  <si>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</si>
  <si>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</si>
  <si>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</si>
  <si>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</si>
  <si>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</si>
  <si>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</si>
  <si>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</si>
  <si>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</si>
  <si>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</si>
  <si>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</si>
  <si>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</si>
  <si>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</si>
  <si>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</si>
  <si>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</si>
  <si>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</si>
  <si>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</si>
  <si>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</si>
  <si>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</si>
  <si>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</si>
  <si>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</si>
  <si>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</si>
  <si>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</si>
  <si>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</si>
  <si>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</si>
  <si>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</si>
  <si>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</si>
  <si>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</si>
  <si>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</si>
  <si>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</si>
  <si>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</si>
  <si>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</si>
  <si>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</si>
  <si>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</si>
  <si>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</si>
  <si>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</si>
  <si>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</si>
  <si>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</si>
  <si>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</si>
  <si>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</si>
  <si>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</si>
  <si>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</si>
  <si>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</si>
  <si>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</si>
  <si>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</si>
  <si>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</si>
  <si>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</si>
  <si>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</si>
  <si>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</si>
  <si>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</si>
  <si>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</si>
  <si>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</si>
  <si>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</si>
  <si>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</si>
  <si>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</si>
  <si>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</si>
  <si>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</si>
  <si>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</si>
  <si>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</si>
  <si>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</si>
  <si>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</si>
  <si>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</si>
  <si>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</si>
  <si>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</si>
  <si>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</si>
  <si>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</si>
  <si>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</si>
  <si>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</si>
  <si>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</si>
  <si>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</si>
  <si>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</si>
  <si>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</si>
  <si>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</si>
  <si>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</si>
  <si>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</si>
  <si>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</si>
  <si>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</si>
  <si>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</si>
  <si>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</si>
  <si>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</si>
  <si>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</si>
  <si>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</si>
  <si>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</si>
  <si>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</si>
  <si>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</si>
  <si>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</si>
  <si>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</si>
  <si>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</si>
  <si>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</si>
  <si>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</si>
  <si>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</si>
  <si>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</si>
  <si>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</si>
  <si>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</si>
  <si>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</si>
  <si>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</si>
  <si>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</si>
  <si>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</si>
  <si>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</si>
  <si>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</si>
  <si>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</si>
  <si>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</si>
  <si>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</si>
  <si>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</si>
  <si>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</si>
  <si>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</si>
  <si>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</si>
  <si>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</si>
  <si>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</si>
  <si>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</si>
  <si>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</si>
  <si>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</si>
  <si>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</si>
  <si>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</si>
  <si>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</si>
  <si>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</si>
  <si>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</si>
  <si>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</si>
  <si>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</si>
  <si>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</si>
  <si>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</si>
  <si>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</si>
  <si>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</si>
  <si>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</si>
  <si>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</si>
  <si>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</si>
  <si>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</si>
  <si>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</si>
  <si>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</si>
  <si>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</si>
  <si>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</si>
  <si>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</si>
  <si>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</si>
  <si>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</si>
  <si>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</si>
  <si>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</si>
  <si>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</si>
  <si>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</si>
  <si>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</si>
  <si>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</si>
  <si>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</si>
  <si>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</si>
  <si>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</si>
  <si>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</si>
  <si>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</si>
  <si>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</si>
  <si>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</si>
  <si>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</si>
  <si>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</si>
  <si>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</si>
  <si>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</si>
  <si>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</si>
  <si>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</si>
  <si>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</si>
  <si>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</si>
  <si>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</si>
  <si>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</si>
  <si>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</si>
  <si>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</si>
  <si>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</si>
  <si>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</si>
  <si>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</si>
  <si>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</si>
  <si>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</si>
  <si>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</si>
  <si>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</si>
  <si>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</si>
  <si>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</si>
  <si>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</si>
  <si>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</si>
  <si>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</si>
  <si>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</si>
  <si>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</si>
  <si>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</si>
  <si>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</si>
  <si>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</si>
  <si>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</si>
  <si>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</si>
  <si>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</si>
  <si>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</si>
  <si>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</si>
  <si>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</si>
  <si>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</si>
  <si>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</si>
  <si>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</si>
  <si>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</si>
  <si>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</si>
  <si>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</si>
  <si>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</si>
  <si>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</si>
  <si>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</si>
  <si>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</si>
  <si>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</si>
  <si>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</si>
  <si>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</si>
  <si>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</si>
  <si>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</si>
  <si>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</si>
  <si>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</si>
  <si>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</si>
  <si>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</si>
  <si>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</si>
  <si>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</si>
  <si>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</si>
  <si>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</si>
  <si>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</si>
  <si>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</si>
  <si>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</si>
  <si>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</si>
  <si>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</si>
  <si>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</si>
  <si>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</si>
  <si>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</si>
  <si>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</si>
  <si>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</si>
  <si>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</si>
  <si>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</si>
  <si>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</si>
  <si>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</si>
  <si>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</si>
  <si>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</si>
  <si>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</si>
  <si>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</si>
  <si>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</si>
  <si>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</si>
  <si>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</si>
  <si>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</si>
  <si>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</si>
  <si>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</si>
  <si>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</si>
  <si>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</si>
  <si>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</si>
  <si>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</si>
  <si>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</si>
  <si>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</si>
  <si>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</si>
  <si>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</si>
  <si>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</si>
  <si>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</si>
  <si>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</si>
  <si>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</si>
  <si>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</si>
  <si>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</si>
  <si>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</si>
  <si>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</si>
  <si>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</si>
  <si>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</si>
  <si>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</si>
  <si>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</si>
  <si>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</si>
  <si>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</si>
  <si>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</si>
  <si>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</si>
  <si>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</si>
  <si>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</si>
  <si>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</si>
  <si>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</si>
  <si>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</si>
  <si>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</si>
  <si>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</si>
  <si>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</si>
  <si>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</si>
  <si>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</si>
  <si>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</si>
  <si>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</si>
  <si>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</si>
  <si>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</si>
  <si>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</si>
  <si>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</si>
  <si>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</si>
  <si>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</si>
  <si>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</si>
  <si>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</si>
  <si>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</si>
  <si>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</si>
  <si>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</si>
  <si>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</si>
  <si>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</si>
  <si>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</si>
  <si>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</si>
  <si>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</si>
  <si>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</si>
  <si>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</si>
  <si>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</si>
  <si>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</si>
  <si>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</si>
  <si>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</si>
  <si>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</si>
  <si>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</si>
  <si>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</si>
  <si>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</si>
  <si>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</si>
  <si>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</si>
  <si>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</si>
  <si>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</si>
  <si>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</si>
  <si>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</si>
  <si>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</si>
  <si>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</si>
  <si>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</si>
  <si>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</si>
  <si>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</si>
  <si>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</si>
  <si>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</si>
  <si>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</si>
  <si>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</si>
  <si>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</si>
  <si>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</si>
  <si>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</si>
  <si>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</si>
  <si>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</si>
  <si>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</si>
  <si>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</si>
  <si>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</si>
  <si>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</si>
  <si>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</si>
  <si>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</si>
  <si>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</si>
  <si>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</si>
  <si>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</si>
  <si>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</si>
  <si>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</si>
  <si>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</si>
  <si>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</si>
  <si>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</si>
  <si>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</si>
  <si>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</si>
  <si>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</si>
  <si>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</si>
  <si>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</si>
  <si>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</si>
  <si>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</si>
  <si>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</si>
  <si>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</si>
  <si>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</si>
  <si>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</si>
  <si>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</si>
  <si>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</si>
  <si>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</si>
  <si>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</si>
  <si>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</si>
  <si>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</si>
  <si>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</si>
  <si>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</si>
  <si>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</si>
  <si>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</si>
  <si>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</si>
  <si>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</si>
  <si>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</si>
  <si>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</si>
  <si>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</si>
  <si>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</si>
  <si>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</si>
  <si>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</si>
  <si>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</si>
  <si>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</si>
  <si>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</si>
  <si>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</si>
  <si>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</si>
  <si>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</si>
  <si>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</si>
  <si>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</si>
  <si>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</si>
  <si>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</si>
  <si>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</si>
  <si>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</si>
  <si>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</si>
  <si>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</si>
  <si>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</si>
  <si>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</si>
  <si>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</si>
  <si>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</si>
  <si>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</si>
  <si>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</si>
  <si>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</si>
  <si>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</si>
  <si>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</si>
  <si>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</si>
  <si>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</si>
  <si>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</si>
  <si>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</si>
  <si>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</si>
  <si>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</si>
  <si>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</si>
  <si>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</si>
  <si>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</si>
  <si>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</si>
  <si>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</si>
  <si>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</si>
  <si>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</si>
  <si>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</si>
  <si>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</si>
  <si>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</si>
  <si>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</si>
  <si>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</si>
  <si>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</si>
  <si>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</si>
  <si>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</si>
  <si>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</si>
  <si>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</si>
  <si>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</si>
  <si>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</si>
  <si>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</si>
  <si>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</si>
  <si>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</si>
  <si>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</si>
  <si>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</si>
  <si>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</si>
  <si>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</si>
  <si>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</si>
  <si>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</si>
  <si>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</si>
  <si>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</si>
  <si>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</si>
  <si>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</si>
  <si>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</si>
  <si>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</si>
  <si>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</si>
  <si>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</si>
  <si>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</si>
  <si>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</si>
  <si>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</si>
  <si>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</si>
  <si>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</si>
  <si>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</si>
  <si>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</si>
  <si>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</si>
  <si>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</si>
  <si>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</si>
  <si>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</si>
  <si>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</si>
  <si>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</si>
  <si>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</si>
  <si>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</si>
  <si>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</si>
  <si>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</si>
  <si>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</si>
  <si>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</si>
  <si>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</si>
  <si>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</si>
  <si>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</si>
  <si>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</si>
  <si>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</si>
  <si>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</si>
  <si>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</si>
  <si>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</si>
  <si>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</si>
  <si>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</si>
  <si>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</si>
  <si>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</si>
  <si>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</si>
  <si>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</si>
  <si>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</si>
  <si>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</si>
  <si>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</si>
  <si>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</si>
  <si>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</si>
  <si>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</si>
  <si>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</si>
  <si>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</si>
  <si>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</si>
  <si>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</si>
  <si>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</si>
  <si>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</si>
  <si>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</si>
  <si>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</si>
  <si>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</si>
  <si>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</si>
  <si>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</si>
  <si>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</si>
  <si>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</si>
  <si>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</si>
  <si>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</si>
  <si>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</si>
  <si>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</si>
  <si>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</si>
  <si>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</si>
  <si>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</si>
  <si>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</si>
  <si>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</si>
  <si>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</si>
  <si>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</si>
  <si>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</si>
  <si>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</si>
  <si>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</si>
  <si>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</si>
  <si>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</si>
  <si>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</si>
  <si>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</si>
  <si>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</si>
  <si>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</si>
  <si>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</si>
  <si>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</si>
  <si>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</si>
  <si>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</si>
  <si>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</si>
  <si>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</si>
  <si>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</si>
  <si>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</si>
  <si>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</si>
  <si>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</si>
  <si>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</si>
  <si>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</si>
  <si>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</si>
  <si>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</si>
  <si>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</si>
  <si>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</si>
  <si>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</si>
  <si>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</si>
  <si>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</si>
  <si>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</si>
  <si>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</si>
  <si>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</si>
  <si>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</si>
  <si>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</si>
  <si>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</si>
  <si>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</si>
  <si>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</si>
  <si>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</si>
  <si>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</si>
  <si>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</si>
  <si>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</si>
  <si>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</si>
  <si>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</si>
  <si>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</si>
  <si>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</si>
  <si>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</si>
  <si>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</si>
  <si>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</si>
  <si>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</si>
  <si>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</si>
  <si>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</si>
  <si>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</si>
  <si>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</si>
  <si>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</si>
  <si>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</si>
  <si>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</si>
  <si>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</si>
  <si>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</si>
  <si>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</si>
  <si>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</si>
  <si>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</si>
  <si>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</si>
  <si>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</si>
  <si>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</si>
  <si>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</si>
  <si>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</si>
  <si>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</si>
  <si>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</si>
  <si>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</si>
  <si>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</si>
  <si>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</si>
  <si>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</si>
  <si>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</si>
  <si>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</si>
  <si>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</si>
  <si>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</si>
  <si>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</si>
  <si>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</si>
  <si>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</si>
  <si>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</si>
  <si>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</si>
  <si>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</si>
  <si>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</si>
  <si>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</si>
  <si>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</si>
  <si>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</si>
  <si>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</si>
  <si>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</si>
  <si>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</si>
  <si>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</si>
  <si>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</si>
  <si>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</si>
  <si>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</si>
  <si>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</si>
  <si>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</si>
  <si>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</si>
  <si>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</si>
  <si>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</si>
  <si>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</si>
  <si>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</si>
  <si>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</si>
  <si>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</si>
  <si>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</si>
  <si>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</si>
  <si>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</si>
  <si>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</si>
  <si>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</si>
  <si>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</si>
  <si>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</si>
  <si>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</si>
  <si>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</si>
  <si>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</si>
  <si>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</si>
  <si>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</si>
  <si>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</si>
  <si>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</si>
  <si>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</si>
  <si>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</si>
  <si>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</si>
  <si>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</si>
  <si>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</si>
  <si>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</si>
  <si>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</si>
  <si>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</si>
  <si>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</si>
  <si>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</si>
  <si>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</si>
  <si>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</si>
  <si>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</si>
  <si>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</si>
  <si>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</si>
  <si>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</si>
  <si>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</si>
  <si>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</si>
  <si>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</si>
  <si>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</si>
  <si>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</si>
  <si>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</si>
  <si>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</si>
  <si>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</si>
  <si>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</si>
  <si>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</si>
  <si>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</si>
  <si>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</si>
  <si>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</si>
  <si>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</si>
  <si>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</si>
  <si>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</si>
  <si>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</si>
  <si>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</si>
  <si>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</si>
  <si>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</si>
  <si>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</si>
  <si>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</si>
  <si>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</si>
  <si>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</si>
  <si>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</si>
  <si>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</si>
  <si>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</si>
  <si>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</si>
  <si>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</si>
  <si>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</si>
  <si>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</si>
  <si>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</si>
  <si>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</si>
  <si>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</si>
  <si>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</si>
  <si>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</si>
  <si>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</si>
  <si>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</si>
  <si>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</si>
  <si>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</si>
  <si>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</si>
  <si>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</si>
  <si>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</si>
  <si>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</si>
  <si>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</si>
  <si>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</si>
  <si>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</si>
  <si>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</si>
  <si>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</si>
  <si>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</si>
  <si>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</si>
  <si>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</si>
  <si>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</si>
  <si>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</si>
  <si>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</si>
  <si>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</si>
  <si>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</si>
  <si>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</si>
  <si>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</si>
  <si>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</si>
  <si>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</si>
  <si>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</si>
  <si>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</si>
  <si>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</si>
  <si>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</si>
  <si>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</si>
  <si>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</si>
  <si>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</si>
  <si>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</si>
  <si>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</si>
  <si>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</si>
  <si>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</si>
  <si>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</si>
  <si>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</si>
  <si>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</si>
  <si>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</si>
  <si>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</si>
  <si>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</si>
  <si>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</si>
  <si>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</si>
  <si>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</si>
  <si>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</si>
  <si>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</si>
  <si>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</si>
  <si>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</si>
  <si>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</si>
  <si>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</si>
  <si>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</si>
  <si>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</si>
  <si>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</si>
  <si>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</si>
  <si>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</si>
  <si>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</si>
  <si>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</si>
  <si>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</si>
  <si>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</si>
  <si>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</si>
  <si>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</si>
  <si>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</si>
  <si>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</si>
  <si>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</si>
  <si>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</si>
  <si>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</si>
  <si>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</si>
  <si>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</si>
  <si>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</si>
  <si>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</si>
  <si>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</si>
  <si>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</si>
  <si>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</si>
  <si>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</si>
  <si>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</si>
  <si>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</si>
  <si>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</si>
  <si>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</si>
  <si>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</si>
  <si>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</si>
  <si>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</si>
  <si>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</si>
  <si>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</si>
  <si>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</si>
  <si>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</si>
  <si>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</si>
  <si>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</si>
  <si>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</si>
  <si>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</si>
  <si>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</si>
  <si>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</si>
  <si>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</si>
  <si>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</si>
  <si>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</si>
  <si>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</si>
  <si>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</si>
  <si>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</si>
  <si>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</si>
  <si>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</si>
  <si>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</si>
  <si>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</si>
  <si>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</si>
  <si>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</si>
  <si>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</si>
  <si>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</si>
  <si>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</si>
  <si>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</si>
  <si>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</si>
  <si>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</si>
  <si>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</si>
  <si>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</si>
  <si>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</si>
  <si>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</si>
  <si>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</si>
  <si>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</si>
  <si>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</si>
  <si>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</si>
  <si>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</si>
  <si>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</si>
  <si>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</si>
  <si>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</si>
  <si>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</si>
  <si>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</si>
  <si>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</si>
  <si>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</si>
  <si>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</si>
  <si>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</si>
  <si>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</si>
  <si>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</si>
  <si>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</si>
  <si>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</si>
  <si>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</si>
  <si>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</si>
  <si>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</si>
  <si>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</si>
  <si>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</si>
  <si>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</si>
  <si>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</si>
  <si>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</si>
  <si>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</si>
  <si>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</si>
  <si>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</si>
  <si>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</si>
  <si>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</si>
  <si>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</si>
  <si>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</si>
  <si>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</si>
  <si>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</si>
  <si>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</si>
  <si>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</si>
  <si>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</si>
  <si>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</si>
  <si>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</si>
  <si>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</si>
  <si>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</si>
  <si>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</si>
  <si>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</si>
  <si>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</si>
  <si>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</si>
  <si>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</si>
  <si>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</si>
  <si>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</si>
  <si>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</si>
  <si>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</si>
  <si>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</si>
  <si>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</si>
  <si>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</si>
  <si>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</si>
  <si>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</si>
  <si>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</si>
  <si>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</si>
  <si>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</si>
  <si>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</si>
  <si>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</si>
  <si>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</si>
  <si>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</si>
  <si>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</si>
  <si>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</si>
  <si>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</si>
  <si>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</si>
  <si>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</si>
  <si>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</si>
  <si>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</si>
  <si>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</si>
  <si>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</si>
  <si>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</si>
  <si>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</si>
  <si>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</si>
  <si>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</si>
  <si>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</si>
  <si>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</si>
  <si>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</si>
  <si>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</si>
  <si>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</si>
  <si>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</si>
  <si>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</si>
  <si>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</si>
  <si>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</si>
  <si>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</si>
  <si>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</si>
  <si>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</si>
  <si>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</si>
  <si>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</si>
  <si>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</si>
  <si>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</si>
  <si>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</si>
  <si>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</si>
  <si>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</si>
  <si>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</si>
  <si>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</si>
  <si>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</si>
  <si>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</si>
  <si>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</si>
  <si>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</si>
  <si>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</si>
  <si>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</si>
  <si>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</si>
  <si>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</si>
  <si>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</si>
  <si>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</si>
  <si>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</si>
  <si>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</si>
  <si>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</si>
  <si>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</si>
  <si>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</si>
  <si>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</si>
  <si>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</si>
  <si>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</si>
  <si>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</si>
  <si>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</si>
  <si>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</si>
  <si>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</si>
  <si>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</si>
  <si>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</si>
  <si>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</si>
  <si>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</si>
  <si>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</si>
  <si>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</si>
  <si>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</si>
  <si>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</si>
  <si>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</si>
  <si>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</si>
  <si>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</si>
  <si>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</si>
  <si>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</si>
  <si>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</si>
  <si>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</si>
  <si>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</si>
  <si>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</si>
  <si>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</si>
  <si>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</si>
  <si>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</si>
  <si>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</si>
  <si>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</si>
  <si>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</si>
  <si>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</si>
  <si>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</si>
  <si>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</si>
  <si>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</si>
  <si>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</si>
  <si>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</si>
  <si>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</si>
  <si>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</si>
  <si>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</si>
  <si>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</si>
  <si>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</si>
  <si>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</si>
  <si>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</si>
  <si>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</si>
  <si>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</si>
  <si>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</si>
  <si>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</si>
  <si>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</si>
  <si>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</si>
  <si>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</si>
  <si>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</si>
  <si>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</si>
  <si>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</si>
  <si>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</si>
  <si>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</si>
  <si>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</si>
  <si>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</si>
  <si>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</si>
  <si>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</si>
  <si>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</si>
  <si>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</si>
  <si>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</si>
  <si>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</si>
  <si>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</si>
  <si>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</si>
  <si>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</si>
  <si>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</si>
  <si>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</si>
  <si>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</si>
  <si>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</si>
  <si>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</si>
  <si>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</si>
  <si>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</si>
  <si>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</si>
  <si>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</si>
  <si>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</si>
  <si>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</si>
  <si>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</si>
  <si>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</si>
  <si>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</si>
  <si>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</si>
  <si>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</si>
  <si>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</si>
  <si>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</si>
  <si>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</si>
  <si>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</si>
  <si>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</si>
  <si>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</si>
  <si>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</si>
  <si>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</si>
  <si>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</si>
  <si>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</si>
  <si>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</si>
  <si>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</si>
  <si>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</si>
  <si>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</si>
  <si>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</si>
  <si>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</si>
  <si>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</si>
  <si>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</si>
  <si>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</si>
  <si>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</si>
  <si>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</si>
  <si>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</si>
  <si>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</si>
  <si>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</si>
  <si>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</si>
  <si>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</si>
  <si>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</si>
  <si>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</si>
  <si>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</si>
  <si>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</si>
  <si>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</si>
  <si>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</si>
  <si>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</si>
  <si>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</si>
  <si>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</si>
  <si>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</si>
  <si>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</si>
  <si>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</si>
  <si>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</si>
  <si>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</si>
  <si>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</si>
  <si>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</si>
  <si>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</si>
  <si>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</si>
  <si>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</si>
  <si>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</si>
  <si>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</si>
  <si>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</si>
  <si>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</si>
  <si>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</si>
  <si>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</si>
  <si>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</si>
  <si>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</si>
  <si>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</si>
  <si>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</si>
  <si>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</si>
  <si>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</si>
  <si>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</si>
  <si>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</si>
  <si>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</si>
  <si>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</si>
  <si>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</si>
  <si>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</si>
  <si>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</si>
  <si>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</si>
  <si>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</si>
  <si>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</si>
  <si>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</si>
  <si>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</si>
  <si>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</si>
  <si>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</si>
  <si>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</si>
  <si>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</si>
  <si>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</si>
  <si>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</si>
  <si>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</si>
  <si>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</si>
  <si>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</si>
  <si>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</si>
  <si>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</si>
  <si>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</si>
  <si>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</si>
  <si>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</si>
  <si>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</si>
  <si>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</si>
  <si>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</si>
  <si>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</si>
  <si>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</si>
  <si>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</si>
  <si>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</si>
  <si>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</si>
  <si>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</si>
  <si>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</si>
  <si>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</si>
  <si>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</si>
  <si>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</si>
  <si>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</si>
  <si>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</si>
  <si>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</si>
  <si>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</si>
  <si>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</si>
  <si>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</si>
  <si>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</si>
  <si>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</si>
  <si>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</si>
  <si>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</si>
  <si>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</si>
  <si>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</si>
  <si>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</si>
  <si>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</si>
  <si>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</si>
  <si>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</si>
  <si>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</si>
  <si>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</si>
  <si>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</si>
  <si>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</si>
  <si>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</si>
  <si>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</si>
  <si>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</si>
  <si>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</si>
  <si>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</si>
  <si>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</si>
  <si>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</si>
  <si>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</si>
  <si>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</si>
  <si>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</si>
  <si>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</si>
  <si>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</si>
  <si>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</si>
  <si>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</si>
  <si>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</si>
  <si>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</si>
  <si>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</si>
  <si>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</si>
  <si>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</si>
  <si>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</si>
  <si>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</si>
  <si>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</si>
  <si>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</si>
  <si>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</si>
  <si>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</si>
  <si>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</si>
  <si>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</si>
  <si>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</si>
  <si>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</si>
  <si>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</si>
  <si>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</si>
  <si>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</si>
  <si>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</si>
  <si>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</si>
  <si>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</si>
  <si>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</si>
  <si>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</si>
  <si>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</si>
  <si>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</si>
  <si>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</si>
  <si>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</si>
  <si>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</si>
  <si>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</si>
  <si>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</si>
  <si>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</si>
  <si>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</si>
  <si>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</si>
  <si>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</si>
  <si>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</si>
  <si>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</si>
  <si>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</si>
  <si>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</si>
  <si>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</si>
  <si>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</si>
  <si>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</si>
  <si>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</si>
  <si>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</si>
  <si>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</si>
  <si>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</si>
  <si>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</si>
  <si>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</si>
  <si>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</si>
  <si>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</si>
  <si>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</si>
  <si>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</si>
  <si>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</si>
  <si>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</si>
  <si>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</si>
  <si>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</si>
  <si>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</si>
  <si>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</si>
  <si>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</si>
  <si>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</si>
  <si>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</si>
  <si>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</si>
  <si>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</si>
  <si>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</si>
  <si>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</si>
  <si>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</si>
  <si>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</si>
  <si>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</si>
  <si>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</si>
  <si>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</si>
  <si>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</si>
  <si>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</si>
  <si>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</si>
  <si>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</si>
  <si>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</si>
  <si>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</si>
  <si>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</si>
  <si>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</si>
  <si>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</si>
  <si>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</si>
  <si>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</si>
  <si>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</si>
  <si>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</si>
  <si>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</si>
  <si>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</si>
  <si>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</si>
  <si>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</si>
  <si>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</si>
  <si>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</si>
  <si>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</si>
  <si>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</si>
  <si>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</si>
  <si>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</si>
  <si>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</si>
  <si>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</si>
  <si>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</si>
  <si>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</si>
  <si>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</si>
  <si>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</si>
  <si>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</si>
  <si>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</si>
  <si>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</si>
  <si>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</si>
  <si>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</si>
  <si>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</si>
  <si>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</si>
  <si>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</si>
  <si>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</si>
  <si>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</si>
  <si>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</si>
  <si>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</si>
  <si>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</si>
  <si>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</si>
  <si>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</si>
  <si>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</si>
  <si>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</si>
  <si>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</si>
  <si>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</si>
  <si>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</si>
  <si>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</si>
  <si>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</si>
  <si>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</si>
  <si>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</si>
  <si>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</si>
  <si>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</si>
  <si>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</si>
  <si>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</si>
  <si>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</si>
  <si>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</si>
  <si>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</si>
  <si>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</si>
  <si>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</si>
  <si>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</si>
  <si>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</si>
  <si>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</si>
  <si>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</si>
  <si>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</si>
  <si>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</si>
  <si>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</si>
  <si>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</si>
  <si>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</si>
  <si>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</si>
  <si>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</si>
  <si>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</si>
  <si>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</si>
  <si>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</si>
  <si>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</si>
  <si>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</si>
  <si>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</si>
  <si>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</si>
  <si>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</si>
  <si>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</si>
  <si>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</si>
  <si>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</si>
  <si>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</si>
  <si>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</si>
  <si>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</si>
  <si>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</si>
  <si>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</si>
  <si>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</si>
  <si>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</si>
  <si>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</si>
  <si>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</si>
  <si>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</si>
  <si>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</si>
  <si>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</si>
  <si>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</si>
  <si>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</si>
  <si>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</si>
  <si>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</si>
  <si>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</si>
  <si>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</si>
  <si>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</si>
  <si>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</si>
  <si>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</si>
  <si>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</si>
  <si>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</si>
  <si>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</si>
  <si>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</si>
  <si>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</si>
  <si>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</si>
  <si>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</si>
  <si>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</si>
  <si>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</si>
  <si>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</si>
  <si>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</si>
  <si>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</si>
  <si>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</si>
  <si>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</si>
  <si>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</si>
  <si>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</si>
  <si>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</si>
  <si>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</si>
  <si>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</si>
  <si>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</si>
  <si>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</si>
  <si>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</si>
  <si>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</si>
  <si>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</si>
  <si>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</si>
  <si>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</si>
  <si>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</si>
  <si>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</si>
  <si>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</si>
  <si>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</si>
  <si>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</si>
  <si>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</si>
  <si>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</si>
  <si>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</si>
  <si>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</si>
  <si>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</si>
  <si>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</si>
  <si>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</si>
  <si>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</si>
  <si>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</si>
  <si>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</si>
  <si>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</si>
  <si>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</si>
  <si>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</si>
  <si>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</si>
  <si>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</si>
  <si>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</si>
  <si>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</si>
  <si>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</si>
  <si>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</si>
  <si>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</si>
  <si>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</si>
  <si>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</si>
  <si>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</si>
  <si>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</si>
  <si>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</si>
  <si>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</si>
  <si>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</si>
  <si>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</si>
  <si>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</si>
  <si>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</si>
  <si>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</si>
  <si>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</si>
  <si>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</si>
  <si>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</si>
  <si>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</si>
  <si>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</si>
  <si>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</si>
  <si>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</si>
  <si>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</si>
  <si>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</si>
  <si>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</si>
  <si>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</si>
  <si>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</si>
  <si>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</si>
  <si>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</si>
  <si>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</si>
  <si>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</si>
  <si>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</si>
  <si>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</si>
  <si>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</si>
  <si>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</si>
  <si>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</si>
  <si>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</si>
  <si>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</si>
  <si>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</si>
  <si>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</si>
  <si>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</si>
  <si>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</si>
  <si>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</si>
  <si>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</si>
  <si>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</si>
  <si>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</si>
  <si>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</si>
  <si>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</si>
  <si>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</si>
  <si>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</si>
  <si>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</si>
  <si>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</si>
  <si>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</si>
  <si>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</si>
  <si>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</si>
  <si>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</si>
  <si>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</si>
  <si>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</si>
  <si>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</si>
  <si>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</si>
  <si>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</si>
  <si>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</si>
  <si>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</si>
  <si>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</si>
  <si>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</si>
  <si>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</si>
  <si>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</si>
  <si>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</si>
  <si>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</si>
  <si>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</si>
  <si>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</si>
  <si>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</si>
  <si>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</si>
  <si>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</si>
  <si>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</si>
  <si>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</si>
  <si>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</si>
  <si>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</si>
  <si>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</si>
  <si>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</si>
  <si>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</si>
  <si>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</si>
  <si>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</si>
  <si>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</si>
  <si>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</si>
  <si>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</si>
  <si>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</si>
  <si>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</si>
  <si>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</si>
  <si>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</si>
  <si>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</si>
  <si>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</si>
  <si>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</si>
  <si>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</si>
  <si>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</si>
  <si>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</si>
  <si>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</si>
  <si>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</si>
  <si>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</si>
  <si>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</si>
  <si>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</si>
  <si>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</si>
  <si>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</si>
  <si>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</si>
  <si>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</si>
  <si>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</si>
  <si>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</si>
  <si>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</si>
  <si>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</si>
  <si>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</si>
  <si>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</si>
  <si>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</si>
  <si>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</si>
  <si>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</si>
  <si>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</si>
  <si>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</si>
  <si>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</si>
  <si>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</si>
  <si>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</si>
  <si>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</si>
  <si>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</si>
  <si>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</si>
  <si>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</si>
  <si>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</si>
  <si>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</si>
  <si>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</si>
  <si>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</si>
  <si>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</si>
  <si>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</si>
  <si>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</si>
  <si>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</si>
  <si>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</si>
  <si>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</si>
  <si>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</si>
  <si>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</si>
  <si>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</si>
  <si>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</si>
  <si>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</si>
  <si>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</si>
  <si>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</si>
  <si>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</si>
  <si>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</si>
  <si>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</si>
  <si>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</si>
  <si>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</si>
  <si>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</si>
  <si>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</si>
  <si>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</si>
  <si>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</si>
  <si>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</si>
  <si>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</si>
  <si>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</si>
  <si>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</si>
  <si>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</si>
  <si>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</si>
  <si>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</si>
  <si>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</si>
  <si>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</si>
  <si>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</si>
  <si>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</si>
  <si>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</si>
  <si>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</si>
  <si>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</si>
  <si>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</si>
  <si>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</si>
  <si>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</si>
  <si>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</si>
  <si>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</si>
  <si>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</si>
  <si>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</si>
  <si>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</si>
  <si>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</si>
  <si>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</si>
  <si>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</si>
  <si>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</si>
  <si>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</si>
  <si>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</si>
  <si>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</si>
  <si>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</si>
  <si>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</si>
  <si>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</si>
  <si>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</si>
  <si>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</si>
  <si>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</si>
  <si>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</si>
  <si>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</si>
  <si>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</si>
  <si>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</si>
  <si>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</si>
  <si>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</si>
  <si>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</si>
  <si>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</si>
  <si>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</si>
  <si>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</si>
  <si>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</si>
  <si>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</si>
  <si>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</si>
  <si>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</si>
  <si>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</si>
  <si>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</si>
  <si>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</si>
  <si>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</si>
  <si>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</si>
  <si>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</si>
  <si>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</si>
  <si>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</si>
  <si>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</si>
  <si>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</si>
  <si>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</si>
  <si>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</si>
  <si>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</si>
  <si>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</si>
  <si>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</si>
  <si>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</si>
  <si>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</si>
  <si>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</si>
  <si>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</si>
  <si>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</si>
  <si>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</si>
  <si>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</si>
  <si>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</si>
  <si>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</si>
  <si>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</si>
  <si>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</si>
  <si>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</si>
  <si>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</si>
  <si>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</si>
  <si>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</si>
  <si>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</si>
  <si>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</si>
  <si>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</si>
  <si>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</si>
  <si>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</si>
  <si>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</si>
  <si>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</si>
  <si>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</si>
  <si>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</si>
  <si>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</si>
  <si>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</si>
  <si>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</si>
  <si>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</si>
  <si>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</si>
  <si>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</si>
  <si>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</si>
  <si>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</si>
  <si>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</si>
  <si>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</si>
  <si>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</si>
  <si>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</si>
  <si>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</si>
  <si>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</si>
  <si>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</si>
  <si>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</si>
  <si>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</si>
  <si>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</si>
  <si>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</si>
  <si>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</si>
  <si>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</si>
  <si>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</si>
  <si>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</si>
  <si>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</si>
  <si>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</si>
  <si>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</si>
  <si>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</si>
  <si>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</si>
  <si>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</si>
  <si>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</si>
  <si>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</si>
  <si>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</si>
  <si>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</si>
  <si>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</si>
  <si>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</si>
  <si>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</si>
  <si>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</si>
  <si>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</si>
  <si>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</si>
  <si>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</si>
  <si>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</si>
  <si>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</si>
  <si>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</si>
  <si>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</si>
  <si>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</si>
  <si>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</si>
  <si>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</si>
  <si>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</si>
  <si>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</si>
  <si>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</si>
  <si>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</si>
  <si>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</si>
  <si>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</si>
  <si>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</si>
  <si>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</si>
  <si>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</si>
  <si>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</si>
  <si>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</si>
  <si>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</si>
  <si>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</si>
  <si>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</si>
  <si>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</si>
  <si>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</si>
  <si>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</si>
  <si>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</si>
  <si>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</si>
  <si>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</si>
  <si>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</si>
  <si>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</si>
  <si>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</si>
  <si>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</si>
  <si>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</si>
  <si>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</si>
  <si>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</si>
  <si>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</si>
  <si>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</si>
  <si>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</si>
  <si>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</si>
  <si>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</si>
  <si>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</si>
  <si>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</si>
  <si>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</si>
  <si>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</si>
  <si>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</si>
  <si>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</si>
  <si>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</si>
  <si>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</si>
  <si>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</si>
  <si>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</si>
  <si>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</si>
  <si>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</si>
  <si>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</si>
  <si>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</si>
  <si>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</si>
  <si>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</si>
  <si>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</si>
  <si>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</si>
  <si>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</si>
  <si>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</si>
  <si>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</si>
  <si>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</si>
  <si>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</si>
  <si>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</si>
  <si>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</si>
  <si>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</si>
  <si>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</si>
  <si>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</si>
  <si>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</si>
  <si>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</si>
  <si>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</si>
  <si>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</si>
  <si>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</si>
  <si>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</si>
  <si>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</si>
  <si>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</si>
  <si>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</si>
  <si>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</si>
  <si>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</si>
  <si>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</si>
  <si>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</si>
  <si>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</si>
  <si>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</si>
  <si>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</si>
  <si>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</si>
  <si>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</si>
  <si>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</si>
  <si>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</si>
  <si>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</si>
  <si>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</si>
  <si>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</si>
  <si>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</si>
  <si>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</si>
  <si>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</si>
  <si>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</si>
  <si>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</si>
  <si>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</si>
  <si>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</si>
  <si>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</si>
  <si>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</si>
  <si>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</si>
  <si>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</si>
  <si>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</si>
  <si>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</si>
  <si>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</si>
  <si>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</si>
  <si>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</si>
  <si>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</si>
  <si>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</si>
  <si>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</si>
  <si>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</si>
  <si>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</si>
  <si>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</si>
  <si>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</si>
  <si>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</si>
  <si>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</si>
  <si>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</si>
  <si>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</si>
  <si>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</si>
  <si>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</si>
  <si>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</si>
  <si>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</si>
  <si>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</si>
  <si>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</si>
  <si>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</si>
  <si>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</si>
  <si>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</si>
  <si>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</si>
  <si>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</si>
  <si>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</si>
  <si>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</si>
  <si>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</si>
  <si>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</si>
  <si>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</si>
  <si>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</si>
  <si>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</si>
  <si>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</si>
  <si>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</si>
  <si>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</si>
  <si>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</si>
  <si>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</si>
  <si>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</si>
  <si>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</si>
  <si>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</si>
  <si>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</si>
  <si>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</si>
  <si>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</si>
  <si>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</si>
  <si>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</si>
  <si>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</si>
  <si>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</si>
  <si>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</si>
  <si>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</si>
  <si>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</si>
  <si>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</si>
  <si>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</si>
  <si>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</si>
  <si>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</si>
  <si>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</si>
  <si>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</si>
  <si>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</si>
  <si>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</si>
  <si>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</si>
  <si>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</si>
  <si>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</si>
  <si>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</si>
  <si>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</si>
  <si>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</si>
  <si>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</si>
  <si>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</si>
  <si>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</si>
  <si>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</si>
  <si>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</si>
  <si>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</si>
  <si>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</si>
  <si>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</si>
  <si>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</si>
  <si>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</si>
  <si>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</si>
  <si>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</si>
  <si>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</si>
  <si>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</si>
  <si>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</si>
  <si>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</si>
  <si>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</si>
  <si>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</si>
  <si>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</si>
  <si>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</si>
  <si>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</si>
  <si>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</si>
  <si>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</si>
  <si>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</si>
  <si>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</si>
  <si>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</si>
  <si>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</si>
  <si>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</si>
  <si>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</si>
  <si>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</si>
  <si>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</si>
  <si>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</si>
  <si>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</si>
  <si>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</si>
  <si>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</si>
  <si>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</si>
  <si>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</si>
  <si>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</si>
  <si>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</si>
  <si>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</si>
  <si>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</si>
  <si>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</si>
  <si>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</si>
  <si>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</si>
  <si>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</si>
  <si>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</si>
  <si>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</si>
  <si>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</si>
  <si>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</si>
  <si>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</si>
  <si>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</si>
  <si>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</si>
  <si>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</si>
  <si>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</si>
  <si>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</si>
  <si>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</si>
  <si>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</si>
  <si>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</si>
  <si>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</si>
  <si>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</si>
  <si>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</si>
  <si>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</si>
  <si>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</si>
  <si>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</si>
  <si>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</si>
  <si>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</si>
  <si>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</si>
  <si>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</si>
  <si>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</si>
  <si>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</si>
  <si>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</si>
  <si>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</si>
  <si>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</si>
  <si>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</si>
  <si>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</si>
  <si>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</si>
  <si>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</si>
  <si>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</si>
  <si>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</si>
  <si>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</si>
  <si>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</si>
  <si>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</si>
  <si>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</si>
  <si>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</si>
  <si>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</si>
  <si>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</si>
  <si>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</si>
  <si>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</si>
  <si>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</si>
  <si>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</si>
  <si>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</si>
  <si>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</si>
  <si>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</si>
  <si>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</si>
  <si>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</si>
  <si>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</si>
  <si>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</si>
  <si>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</si>
  <si>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</si>
  <si>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</si>
  <si>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</si>
  <si>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</si>
  <si>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</si>
  <si>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</si>
  <si>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</si>
  <si>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</si>
  <si>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</si>
  <si>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</si>
  <si>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</si>
  <si>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</si>
  <si>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</si>
  <si>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</si>
  <si>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</si>
  <si>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</si>
  <si>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</si>
  <si>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</si>
  <si>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</si>
  <si>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</si>
  <si>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</si>
  <si>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</si>
  <si>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</si>
  <si>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</si>
  <si>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</si>
  <si>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</si>
  <si>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</si>
  <si>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</si>
  <si>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</si>
  <si>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</si>
  <si>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</si>
  <si>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</si>
  <si>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</si>
  <si>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</si>
  <si>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</si>
  <si>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</si>
  <si>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</si>
  <si>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</si>
  <si>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</si>
  <si>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</si>
  <si>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</si>
  <si>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</si>
  <si>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</si>
  <si>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</si>
  <si>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</si>
  <si>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</si>
  <si>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</si>
  <si>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</si>
  <si>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</si>
  <si>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</si>
  <si>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</si>
  <si>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</si>
  <si>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</si>
  <si>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</si>
  <si>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</si>
  <si>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</si>
  <si>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</si>
  <si>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</si>
  <si>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</si>
  <si>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</si>
  <si>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</si>
  <si>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</si>
  <si>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</si>
  <si>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</si>
  <si>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</si>
  <si>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</si>
  <si>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</si>
  <si>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</si>
  <si>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</si>
  <si>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</si>
  <si>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</si>
  <si>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</si>
  <si>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</si>
  <si>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</si>
  <si>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</si>
  <si>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</si>
  <si>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</si>
  <si>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</si>
  <si>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</si>
  <si>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</si>
  <si>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</si>
  <si>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</si>
  <si>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</si>
  <si>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</si>
  <si>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</si>
  <si>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</si>
  <si>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</si>
  <si>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</si>
  <si>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</si>
  <si>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</si>
  <si>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</si>
  <si>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</si>
  <si>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</si>
  <si>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</si>
  <si>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</si>
  <si>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</si>
  <si>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</si>
  <si>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</si>
  <si>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</si>
  <si>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</si>
  <si>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</si>
  <si>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</si>
  <si>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</si>
  <si>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KRAVARSKO</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</si>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</sst>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4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442480.96999999991</v>
      </c>
      <c r="D2" s="7">
        <f>'PR-RAS'!E6</f>
        <v>470073.49000000005</v>
      </c>
      <c r="E2" s="7">
        <v>0</v>
      </c>
      <c r="F2" s="7">
        <v>0</v>
      </c>
      <c r="G2" s="8">
        <f t="shared" ref="G2:G274" si="0">(B2/1000)*(C2*1+D2*2)</f>
        <v>1382.6279500000001</v>
      </c>
      <c r="H2" s="8">
        <f t="shared" ref="H2:H274" si="1">ABS(C2-ROUND(C2,0))+ABS(D2-ROUND(D2,0))</f>
        <v>0.52000000013504177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278219.44</v>
      </c>
      <c r="D3" s="2">
        <f>'PR-RAS'!E7</f>
        <v>310267.17000000004</v>
      </c>
      <c r="E3" s="2">
        <v>0</v>
      </c>
      <c r="F3" s="2">
        <v>0</v>
      </c>
      <c r="G3" s="3">
        <f t="shared" si="0"/>
        <v>1797.50756</v>
      </c>
      <c r="H3" s="3">
        <f t="shared" si="1"/>
        <v>0.61000000004423782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263456.83</v>
      </c>
      <c r="D4" s="2">
        <f>'PR-RAS'!E8</f>
        <v>303746.14</v>
      </c>
      <c r="E4" s="2">
        <v>0</v>
      </c>
      <c r="F4" s="2">
        <v>0</v>
      </c>
      <c r="G4" s="3">
        <f t="shared" si="0"/>
        <v>2612.8473300000005</v>
      </c>
      <c r="H4" s="3">
        <f t="shared" si="1"/>
        <v>0.30999999999767169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263456.83</v>
      </c>
      <c r="D5" s="2">
        <f>'PR-RAS'!E9</f>
        <v>303746.14</v>
      </c>
      <c r="E5" s="2">
        <v>0</v>
      </c>
      <c r="F5" s="2">
        <v>0</v>
      </c>
      <c r="G5" s="3">
        <f t="shared" si="0"/>
        <v>3483.7964400000005</v>
      </c>
      <c r="H5" s="3">
        <f t="shared" si="1"/>
        <v>0.30999999999767169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14239.62</v>
      </c>
      <c r="D19" s="2">
        <f>'PR-RAS'!E23</f>
        <v>6521.03</v>
      </c>
      <c r="E19" s="2">
        <v>0</v>
      </c>
      <c r="F19" s="2">
        <v>0</v>
      </c>
      <c r="G19" s="3">
        <f t="shared" si="0"/>
        <v>491.07023999999996</v>
      </c>
      <c r="H19" s="3">
        <f t="shared" si="1"/>
        <v>0.40999999999894499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1288.45</v>
      </c>
      <c r="D20" s="2">
        <f>'PR-RAS'!E24</f>
        <v>1341.53</v>
      </c>
      <c r="E20" s="2">
        <v>0</v>
      </c>
      <c r="F20" s="2">
        <v>0</v>
      </c>
      <c r="G20" s="3">
        <f t="shared" si="0"/>
        <v>75.458690000000004</v>
      </c>
      <c r="H20" s="3">
        <f t="shared" si="1"/>
        <v>0.92000000000007276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12951.17</v>
      </c>
      <c r="D23" s="2">
        <f>'PR-RAS'!E27</f>
        <v>5179.5</v>
      </c>
      <c r="E23" s="2">
        <v>0</v>
      </c>
      <c r="F23" s="2">
        <v>0</v>
      </c>
      <c r="G23" s="3">
        <f t="shared" si="0"/>
        <v>512.82373999999993</v>
      </c>
      <c r="H23" s="3">
        <f t="shared" si="1"/>
        <v>0.67000000000007276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522.99</v>
      </c>
      <c r="D25" s="2">
        <f>'PR-RAS'!E29</f>
        <v>0</v>
      </c>
      <c r="E25" s="2">
        <v>0</v>
      </c>
      <c r="F25" s="2">
        <v>0</v>
      </c>
      <c r="G25" s="3">
        <f t="shared" si="0"/>
        <v>12.55176</v>
      </c>
      <c r="H25" s="3">
        <f t="shared" si="1"/>
        <v>9.9999999999909051E-3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343.98</v>
      </c>
      <c r="D27" s="2">
        <f>'PR-RAS'!E31</f>
        <v>0</v>
      </c>
      <c r="E27" s="2">
        <v>0</v>
      </c>
      <c r="F27" s="2">
        <v>0</v>
      </c>
      <c r="G27" s="3">
        <f t="shared" si="0"/>
        <v>8.9434799999999992</v>
      </c>
      <c r="H27" s="3">
        <f t="shared" si="1"/>
        <v>1.999999999998181E-2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179.01</v>
      </c>
      <c r="D29" s="2">
        <f>'PR-RAS'!E33</f>
        <v>0</v>
      </c>
      <c r="E29" s="2">
        <v>0</v>
      </c>
      <c r="F29" s="2">
        <v>0</v>
      </c>
      <c r="G29" s="3">
        <f t="shared" si="0"/>
        <v>5.0122799999999996</v>
      </c>
      <c r="H29" s="3">
        <f t="shared" si="1"/>
        <v>9.9999999999909051E-3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144570.52999999997</v>
      </c>
      <c r="D45" s="2">
        <f>'PR-RAS'!E49</f>
        <v>125145.12</v>
      </c>
      <c r="E45" s="2">
        <v>0</v>
      </c>
      <c r="F45" s="2">
        <v>0</v>
      </c>
      <c r="G45" s="3">
        <f t="shared" si="0"/>
        <v>17373.873879999996</v>
      </c>
      <c r="H45" s="3">
        <f t="shared" si="1"/>
        <v>0.59000000002561137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1141.6400000000001</v>
      </c>
      <c r="D49" s="2">
        <f>'PR-RAS'!E53</f>
        <v>0</v>
      </c>
      <c r="E49" s="2">
        <v>0</v>
      </c>
      <c r="F49" s="2">
        <v>0</v>
      </c>
      <c r="G49" s="3">
        <f t="shared" si="0"/>
        <v>54.798720000000003</v>
      </c>
      <c r="H49" s="3">
        <f t="shared" si="1"/>
        <v>0.35999999999989996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1141.6400000000001</v>
      </c>
      <c r="D53" s="2">
        <f>'PR-RAS'!E57</f>
        <v>0</v>
      </c>
      <c r="E53" s="2">
        <v>0</v>
      </c>
      <c r="F53" s="2">
        <v>0</v>
      </c>
      <c r="G53" s="3">
        <f t="shared" si="0"/>
        <v>59.365280000000006</v>
      </c>
      <c r="H53" s="3">
        <f t="shared" si="1"/>
        <v>0.35999999999989996</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27353.62</v>
      </c>
      <c r="D54" s="2">
        <f>'PR-RAS'!E58</f>
        <v>18495</v>
      </c>
      <c r="E54" s="2">
        <v>0</v>
      </c>
      <c r="F54" s="2">
        <v>0</v>
      </c>
      <c r="G54" s="3">
        <f t="shared" si="0"/>
        <v>3410.2118599999994</v>
      </c>
      <c r="H54" s="3">
        <f t="shared" si="1"/>
        <v>0.38000000000101863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27353.62</v>
      </c>
      <c r="D55" s="2">
        <f>'PR-RAS'!E59</f>
        <v>18495</v>
      </c>
      <c r="E55" s="2">
        <v>0</v>
      </c>
      <c r="F55" s="2">
        <v>0</v>
      </c>
      <c r="G55" s="3">
        <f t="shared" si="0"/>
        <v>3474.5554799999995</v>
      </c>
      <c r="H55" s="3">
        <f t="shared" si="1"/>
        <v>0.38000000000101863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65876.429999999993</v>
      </c>
      <c r="D60" s="2">
        <f>'PR-RAS'!E64</f>
        <v>63432.959999999999</v>
      </c>
      <c r="E60" s="2">
        <v>0</v>
      </c>
      <c r="F60" s="2">
        <v>0</v>
      </c>
      <c r="G60" s="3">
        <f t="shared" si="0"/>
        <v>11371.798649999999</v>
      </c>
      <c r="H60" s="3">
        <f t="shared" si="1"/>
        <v>0.4699999999938882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65876.429999999993</v>
      </c>
      <c r="D63" s="2">
        <f>'PR-RAS'!E67</f>
        <v>63432.959999999999</v>
      </c>
      <c r="E63" s="2">
        <v>0</v>
      </c>
      <c r="F63" s="2">
        <v>0</v>
      </c>
      <c r="G63" s="3">
        <f>(B63/1000)*(C63*1+D63*2)</f>
        <v>11950.025699999998</v>
      </c>
      <c r="H63" s="3">
        <f>ABS(C63-ROUND(C63,0))+ABS(D63-ROUND(D63,0))</f>
        <v>0.4699999999938882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50198.84</v>
      </c>
      <c r="D70" s="2">
        <f>'PR-RAS'!E74</f>
        <v>43217.16</v>
      </c>
      <c r="E70" s="2">
        <v>0</v>
      </c>
      <c r="F70" s="2">
        <v>0</v>
      </c>
      <c r="G70" s="3">
        <f t="shared" si="0"/>
        <v>9427.6880400000009</v>
      </c>
      <c r="H70" s="3">
        <f t="shared" si="1"/>
        <v>0.32000000000698492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50198.84</v>
      </c>
      <c r="D71" s="2">
        <f>'PR-RAS'!E75</f>
        <v>43217.16</v>
      </c>
      <c r="E71" s="2">
        <v>0</v>
      </c>
      <c r="F71" s="2">
        <v>0</v>
      </c>
      <c r="G71" s="3">
        <f t="shared" si="0"/>
        <v>9564.3212000000003</v>
      </c>
      <c r="H71" s="3">
        <f t="shared" si="1"/>
        <v>0.32000000000698492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2845.04</v>
      </c>
      <c r="D78" s="2">
        <f>'PR-RAS'!E82</f>
        <v>2286.38</v>
      </c>
      <c r="E78" s="2">
        <v>0</v>
      </c>
      <c r="F78" s="2">
        <v>0</v>
      </c>
      <c r="G78" s="3">
        <f t="shared" si="0"/>
        <v>571.17060000000004</v>
      </c>
      <c r="H78" s="3">
        <f t="shared" si="1"/>
        <v>0.42000000000007276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2845.04</v>
      </c>
      <c r="D87" s="2">
        <f>'PR-RAS'!E91</f>
        <v>2286.38</v>
      </c>
      <c r="E87" s="2">
        <v>0</v>
      </c>
      <c r="F87" s="2">
        <v>0</v>
      </c>
      <c r="G87" s="3">
        <f t="shared" si="0"/>
        <v>637.93079999999998</v>
      </c>
      <c r="H87" s="3">
        <f t="shared" si="1"/>
        <v>0.42000000000007276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2476.4299999999998</v>
      </c>
      <c r="D89" s="2">
        <f>'PR-RAS'!E93</f>
        <v>2286.38</v>
      </c>
      <c r="E89" s="2">
        <v>0</v>
      </c>
      <c r="F89" s="2">
        <v>0</v>
      </c>
      <c r="G89" s="3">
        <f t="shared" si="0"/>
        <v>620.32871999999998</v>
      </c>
      <c r="H89" s="3">
        <f t="shared" si="1"/>
        <v>0.80999999999994543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368.61</v>
      </c>
      <c r="D93" s="2">
        <f>'PR-RAS'!E97</f>
        <v>0</v>
      </c>
      <c r="E93" s="2">
        <v>0</v>
      </c>
      <c r="F93" s="2">
        <v>0</v>
      </c>
      <c r="G93" s="3">
        <f t="shared" si="0"/>
        <v>33.912120000000002</v>
      </c>
      <c r="H93" s="3">
        <f t="shared" si="1"/>
        <v>0.38999999999998636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15169.429999999998</v>
      </c>
      <c r="D102" s="2">
        <f>'PR-RAS'!E106</f>
        <v>31443.77</v>
      </c>
      <c r="E102" s="2">
        <v>0</v>
      </c>
      <c r="F102" s="2">
        <v>0</v>
      </c>
      <c r="G102" s="3">
        <f t="shared" si="0"/>
        <v>7883.7539700000007</v>
      </c>
      <c r="H102" s="3">
        <f t="shared" si="1"/>
        <v>0.65999999999803549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1732.06</v>
      </c>
      <c r="D108" s="2">
        <f>'PR-RAS'!E112</f>
        <v>12029.48</v>
      </c>
      <c r="E108" s="2">
        <v>0</v>
      </c>
      <c r="F108" s="2">
        <v>0</v>
      </c>
      <c r="G108" s="3">
        <f t="shared" si="0"/>
        <v>2759.6391399999998</v>
      </c>
      <c r="H108" s="3">
        <f t="shared" si="1"/>
        <v>0.53999999999950887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4.2</v>
      </c>
      <c r="D110" s="2">
        <f>'PR-RAS'!E114</f>
        <v>6.49</v>
      </c>
      <c r="E110" s="2">
        <v>0</v>
      </c>
      <c r="F110" s="2">
        <v>0</v>
      </c>
      <c r="G110" s="3">
        <f t="shared" si="0"/>
        <v>1.87262</v>
      </c>
      <c r="H110" s="3">
        <f t="shared" si="1"/>
        <v>0.69000000000000039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1727.86</v>
      </c>
      <c r="D111" s="2">
        <f>'PR-RAS'!E115</f>
        <v>1617.94</v>
      </c>
      <c r="E111" s="2">
        <v>0</v>
      </c>
      <c r="F111" s="2">
        <v>0</v>
      </c>
      <c r="G111" s="3">
        <f t="shared" si="0"/>
        <v>546.01139999999998</v>
      </c>
      <c r="H111" s="3">
        <f t="shared" si="1"/>
        <v>0.20000000000004547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10405.049999999999</v>
      </c>
      <c r="E113" s="2">
        <v>0</v>
      </c>
      <c r="F113" s="2">
        <v>0</v>
      </c>
      <c r="G113" s="3">
        <f t="shared" si="0"/>
        <v>2330.7311999999997</v>
      </c>
      <c r="H113" s="3">
        <f t="shared" si="1"/>
        <v>4.9999999999272404E-2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13437.369999999999</v>
      </c>
      <c r="D116" s="2">
        <f>'PR-RAS'!E120</f>
        <v>19414.29</v>
      </c>
      <c r="E116" s="2">
        <v>0</v>
      </c>
      <c r="F116" s="2">
        <v>0</v>
      </c>
      <c r="G116" s="3">
        <f t="shared" si="0"/>
        <v>6010.5842499999999</v>
      </c>
      <c r="H116" s="3">
        <f t="shared" si="1"/>
        <v>0.65999999999985448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1973.9</v>
      </c>
      <c r="D117" s="2">
        <f>'PR-RAS'!E121</f>
        <v>7543.18</v>
      </c>
      <c r="E117" s="2">
        <v>0</v>
      </c>
      <c r="F117" s="2">
        <v>0</v>
      </c>
      <c r="G117" s="3">
        <f t="shared" si="0"/>
        <v>1978.9901600000003</v>
      </c>
      <c r="H117" s="3">
        <f t="shared" si="1"/>
        <v>0.28000000000020009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11463.47</v>
      </c>
      <c r="D118" s="2">
        <f>'PR-RAS'!E122</f>
        <v>11871.11</v>
      </c>
      <c r="E118" s="2">
        <v>0</v>
      </c>
      <c r="F118" s="2">
        <v>0</v>
      </c>
      <c r="G118" s="3">
        <f t="shared" si="0"/>
        <v>4119.0657300000003</v>
      </c>
      <c r="H118" s="3">
        <f t="shared" si="1"/>
        <v>0.57999999999992724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746.04</v>
      </c>
      <c r="D121" s="2">
        <f>'PR-RAS'!E125</f>
        <v>23.91</v>
      </c>
      <c r="E121" s="2">
        <v>0</v>
      </c>
      <c r="F121" s="2">
        <v>0</v>
      </c>
      <c r="G121" s="3">
        <f t="shared" si="0"/>
        <v>95.263199999999998</v>
      </c>
      <c r="H121" s="3">
        <f t="shared" si="1"/>
        <v>0.12999999999996348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746.04</v>
      </c>
      <c r="D122" s="2">
        <f>'PR-RAS'!E126</f>
        <v>23.91</v>
      </c>
      <c r="E122" s="2">
        <v>0</v>
      </c>
      <c r="F122" s="2">
        <v>0</v>
      </c>
      <c r="G122" s="3">
        <f t="shared" si="0"/>
        <v>96.057059999999993</v>
      </c>
      <c r="H122" s="3">
        <f t="shared" si="1"/>
        <v>0.12999999999996348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746.04</v>
      </c>
      <c r="D124" s="2">
        <f>'PR-RAS'!E128</f>
        <v>23.91</v>
      </c>
      <c r="E124" s="2">
        <v>0</v>
      </c>
      <c r="F124" s="2">
        <v>0</v>
      </c>
      <c r="G124" s="3">
        <f t="shared" si="0"/>
        <v>97.644779999999997</v>
      </c>
      <c r="H124" s="3">
        <f t="shared" si="1"/>
        <v>0.12999999999996348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930.49</v>
      </c>
      <c r="D136" s="2">
        <f>'PR-RAS'!E140</f>
        <v>907.14</v>
      </c>
      <c r="E136" s="2">
        <v>0</v>
      </c>
      <c r="F136" s="2">
        <v>0</v>
      </c>
      <c r="G136" s="3">
        <f t="shared" si="0"/>
        <v>370.54395</v>
      </c>
      <c r="H136" s="3">
        <f t="shared" si="1"/>
        <v>0.62999999999999545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930.49</v>
      </c>
      <c r="D147" s="2">
        <f>'PR-RAS'!E151</f>
        <v>907.14</v>
      </c>
      <c r="E147" s="2">
        <v>0</v>
      </c>
      <c r="F147" s="2">
        <v>0</v>
      </c>
      <c r="G147" s="3">
        <f t="shared" si="0"/>
        <v>400.73641999999995</v>
      </c>
      <c r="H147" s="3">
        <f t="shared" si="1"/>
        <v>0.62999999999999545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314149.20999999996</v>
      </c>
      <c r="D148" s="2">
        <f>'PR-RAS'!E152</f>
        <v>377042.62000000005</v>
      </c>
      <c r="E148" s="2">
        <v>0</v>
      </c>
      <c r="F148" s="2">
        <v>0</v>
      </c>
      <c r="G148" s="3">
        <f t="shared" si="0"/>
        <v>157030.46415000001</v>
      </c>
      <c r="H148" s="3">
        <f t="shared" si="1"/>
        <v>0.58999999990919605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95187.65</v>
      </c>
      <c r="D149" s="2">
        <f>'PR-RAS'!E153</f>
        <v>103165.35</v>
      </c>
      <c r="E149" s="2">
        <v>0</v>
      </c>
      <c r="F149" s="2">
        <v>0</v>
      </c>
      <c r="G149" s="3">
        <f t="shared" si="0"/>
        <v>44624.715799999991</v>
      </c>
      <c r="H149" s="3">
        <f t="shared" si="1"/>
        <v>0.70000000001164153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83938.33</v>
      </c>
      <c r="D150" s="2">
        <f>'PR-RAS'!E154</f>
        <v>88938.66</v>
      </c>
      <c r="E150" s="2">
        <v>0</v>
      </c>
      <c r="F150" s="2">
        <v>0</v>
      </c>
      <c r="G150" s="3">
        <f t="shared" si="0"/>
        <v>39010.531849999999</v>
      </c>
      <c r="H150" s="3">
        <f t="shared" si="1"/>
        <v>0.66999999999825377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83938.33</v>
      </c>
      <c r="D151" s="2">
        <f>'PR-RAS'!E155</f>
        <v>88938.66</v>
      </c>
      <c r="E151" s="2">
        <v>0</v>
      </c>
      <c r="F151" s="2">
        <v>0</v>
      </c>
      <c r="G151" s="3">
        <f t="shared" si="0"/>
        <v>39272.347500000003</v>
      </c>
      <c r="H151" s="3">
        <f t="shared" si="1"/>
        <v>0.66999999999825377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2150</v>
      </c>
      <c r="E155" s="2">
        <v>0</v>
      </c>
      <c r="F155" s="2">
        <v>0</v>
      </c>
      <c r="G155" s="3">
        <f t="shared" si="0"/>
        <v>662.2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11249.32</v>
      </c>
      <c r="D156" s="2">
        <f>'PR-RAS'!E160</f>
        <v>12076.69</v>
      </c>
      <c r="E156" s="2">
        <v>0</v>
      </c>
      <c r="F156" s="2">
        <v>0</v>
      </c>
      <c r="G156" s="3">
        <f t="shared" si="0"/>
        <v>5487.4184999999998</v>
      </c>
      <c r="H156" s="3">
        <f t="shared" si="1"/>
        <v>0.62999999999919964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11249.32</v>
      </c>
      <c r="D158" s="2">
        <f>'PR-RAS'!E162</f>
        <v>12076.69</v>
      </c>
      <c r="E158" s="2">
        <v>0</v>
      </c>
      <c r="F158" s="2">
        <v>0</v>
      </c>
      <c r="G158" s="3">
        <f t="shared" si="0"/>
        <v>5558.2239</v>
      </c>
      <c r="H158" s="3">
        <f t="shared" si="1"/>
        <v>0.62999999999919964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73185.58</v>
      </c>
      <c r="D160" s="2">
        <f>'PR-RAS'!E164</f>
        <v>79066.91</v>
      </c>
      <c r="E160" s="2">
        <v>0</v>
      </c>
      <c r="F160" s="2">
        <v>0</v>
      </c>
      <c r="G160" s="3">
        <f t="shared" si="0"/>
        <v>36779.784600000006</v>
      </c>
      <c r="H160" s="3">
        <f t="shared" si="1"/>
        <v>0.50999999999476131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2687.88</v>
      </c>
      <c r="D161" s="2">
        <f>'PR-RAS'!E165</f>
        <v>2434.71</v>
      </c>
      <c r="E161" s="2">
        <v>0</v>
      </c>
      <c r="F161" s="2">
        <v>0</v>
      </c>
      <c r="G161" s="3">
        <f t="shared" si="0"/>
        <v>1209.1680000000001</v>
      </c>
      <c r="H161" s="3">
        <f t="shared" si="1"/>
        <v>0.40999999999985448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822.88</v>
      </c>
      <c r="D163" s="2">
        <f>'PR-RAS'!E167</f>
        <v>778.21</v>
      </c>
      <c r="E163" s="2">
        <v>0</v>
      </c>
      <c r="F163" s="2">
        <v>0</v>
      </c>
      <c r="G163" s="3">
        <f t="shared" si="0"/>
        <v>385.44660000000005</v>
      </c>
      <c r="H163" s="3">
        <f t="shared" si="1"/>
        <v>0.33000000000004093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110</v>
      </c>
      <c r="E164" s="2">
        <v>0</v>
      </c>
      <c r="F164" s="2">
        <v>0</v>
      </c>
      <c r="G164" s="3">
        <f t="shared" si="0"/>
        <v>35.86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1865</v>
      </c>
      <c r="D165" s="2">
        <f>'PR-RAS'!E169</f>
        <v>1546.5</v>
      </c>
      <c r="E165" s="2">
        <v>0</v>
      </c>
      <c r="F165" s="2">
        <v>0</v>
      </c>
      <c r="G165" s="3">
        <f t="shared" si="0"/>
        <v>813.11200000000008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12430.31</v>
      </c>
      <c r="D166" s="2">
        <f>'PR-RAS'!E170</f>
        <v>14707.4</v>
      </c>
      <c r="E166" s="2">
        <v>0</v>
      </c>
      <c r="F166" s="2">
        <v>0</v>
      </c>
      <c r="G166" s="3">
        <f t="shared" si="0"/>
        <v>6904.4431500000001</v>
      </c>
      <c r="H166" s="3">
        <f t="shared" si="1"/>
        <v>0.70999999999912689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1525.35</v>
      </c>
      <c r="D167" s="2">
        <f>'PR-RAS'!E171</f>
        <v>1217.22</v>
      </c>
      <c r="E167" s="2">
        <v>0</v>
      </c>
      <c r="F167" s="2">
        <v>0</v>
      </c>
      <c r="G167" s="3">
        <f t="shared" si="0"/>
        <v>657.32514000000003</v>
      </c>
      <c r="H167" s="3">
        <f t="shared" si="1"/>
        <v>0.56999999999993634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9601.56</v>
      </c>
      <c r="D169" s="2">
        <f>'PR-RAS'!E173</f>
        <v>8939.4500000000007</v>
      </c>
      <c r="E169" s="2">
        <v>0</v>
      </c>
      <c r="F169" s="2">
        <v>0</v>
      </c>
      <c r="G169" s="3">
        <f t="shared" si="0"/>
        <v>4616.7172799999998</v>
      </c>
      <c r="H169" s="3">
        <f t="shared" si="1"/>
        <v>0.89000000000123691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733.32</v>
      </c>
      <c r="D170" s="2">
        <f>'PR-RAS'!E174</f>
        <v>4419.33</v>
      </c>
      <c r="E170" s="2">
        <v>0</v>
      </c>
      <c r="F170" s="2">
        <v>0</v>
      </c>
      <c r="G170" s="3">
        <f t="shared" si="0"/>
        <v>1617.66462</v>
      </c>
      <c r="H170" s="3">
        <f t="shared" si="1"/>
        <v>0.64999999999997726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570.08000000000004</v>
      </c>
      <c r="D171" s="2">
        <f>'PR-RAS'!E175</f>
        <v>131.4</v>
      </c>
      <c r="E171" s="2">
        <v>0</v>
      </c>
      <c r="F171" s="2">
        <v>0</v>
      </c>
      <c r="G171" s="3">
        <f t="shared" si="0"/>
        <v>141.58960000000002</v>
      </c>
      <c r="H171" s="3">
        <f t="shared" si="1"/>
        <v>0.48000000000004661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53446.47</v>
      </c>
      <c r="D174" s="2">
        <f>'PR-RAS'!E178</f>
        <v>52248.490000000005</v>
      </c>
      <c r="E174" s="2">
        <v>0</v>
      </c>
      <c r="F174" s="2">
        <v>0</v>
      </c>
      <c r="G174" s="3">
        <f t="shared" si="0"/>
        <v>27324.216850000001</v>
      </c>
      <c r="H174" s="3">
        <f t="shared" si="1"/>
        <v>0.96000000000640284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2322.62</v>
      </c>
      <c r="D175" s="2">
        <f>'PR-RAS'!E179</f>
        <v>1101.76</v>
      </c>
      <c r="E175" s="2">
        <v>0</v>
      </c>
      <c r="F175" s="2">
        <v>0</v>
      </c>
      <c r="G175" s="3">
        <f t="shared" si="0"/>
        <v>787.54835999999989</v>
      </c>
      <c r="H175" s="3">
        <f t="shared" si="1"/>
        <v>0.62000000000011823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32969.03</v>
      </c>
      <c r="D176" s="2">
        <f>'PR-RAS'!E180</f>
        <v>35344.519999999997</v>
      </c>
      <c r="E176" s="2">
        <v>0</v>
      </c>
      <c r="F176" s="2">
        <v>0</v>
      </c>
      <c r="G176" s="3">
        <f t="shared" si="0"/>
        <v>18140.162249999998</v>
      </c>
      <c r="H176" s="3">
        <f t="shared" si="1"/>
        <v>0.51000000000203727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0</v>
      </c>
      <c r="E177" s="2">
        <v>0</v>
      </c>
      <c r="F177" s="2">
        <v>0</v>
      </c>
      <c r="G177" s="3">
        <f t="shared" si="0"/>
        <v>43.797599999999996</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635.97</v>
      </c>
      <c r="D178" s="2">
        <f>'PR-RAS'!E182</f>
        <v>356.18</v>
      </c>
      <c r="E178" s="2">
        <v>0</v>
      </c>
      <c r="F178" s="2">
        <v>0</v>
      </c>
      <c r="G178" s="3">
        <f t="shared" si="0"/>
        <v>238.65440999999998</v>
      </c>
      <c r="H178" s="3">
        <f t="shared" si="1"/>
        <v>0.20999999999997954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1184.5999999999999</v>
      </c>
      <c r="D179" s="2">
        <f>'PR-RAS'!E183</f>
        <v>3919.34</v>
      </c>
      <c r="E179" s="2">
        <v>0</v>
      </c>
      <c r="F179" s="2">
        <v>0</v>
      </c>
      <c r="G179" s="3">
        <f t="shared" si="0"/>
        <v>1606.14384</v>
      </c>
      <c r="H179" s="3">
        <f t="shared" si="1"/>
        <v>0.74000000000023647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750</v>
      </c>
      <c r="D180" s="2">
        <f>'PR-RAS'!E184</f>
        <v>1475.63</v>
      </c>
      <c r="E180" s="2">
        <v>0</v>
      </c>
      <c r="F180" s="2">
        <v>0</v>
      </c>
      <c r="G180" s="3">
        <f t="shared" si="0"/>
        <v>662.52553999999998</v>
      </c>
      <c r="H180" s="3">
        <f t="shared" si="1"/>
        <v>0.36999999999989086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9078.5300000000007</v>
      </c>
      <c r="D181" s="2">
        <f>'PR-RAS'!E185</f>
        <v>6575</v>
      </c>
      <c r="E181" s="2">
        <v>0</v>
      </c>
      <c r="F181" s="2">
        <v>0</v>
      </c>
      <c r="G181" s="3">
        <f t="shared" si="0"/>
        <v>4001.1353999999997</v>
      </c>
      <c r="H181" s="3">
        <f t="shared" si="1"/>
        <v>0.46999999999934516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895.89</v>
      </c>
      <c r="D182" s="2">
        <f>'PR-RAS'!E186</f>
        <v>688.08</v>
      </c>
      <c r="E182" s="2">
        <v>0</v>
      </c>
      <c r="F182" s="2">
        <v>0</v>
      </c>
      <c r="G182" s="3">
        <f t="shared" si="0"/>
        <v>411.24105000000003</v>
      </c>
      <c r="H182" s="3">
        <f t="shared" si="1"/>
        <v>0.19000000000005457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5360.98</v>
      </c>
      <c r="D183" s="2">
        <f>'PR-RAS'!E187</f>
        <v>2787.98</v>
      </c>
      <c r="E183" s="2">
        <v>0</v>
      </c>
      <c r="F183" s="2">
        <v>0</v>
      </c>
      <c r="G183" s="3">
        <f t="shared" si="0"/>
        <v>1990.5230799999997</v>
      </c>
      <c r="H183" s="3">
        <f t="shared" si="1"/>
        <v>4.0000000000418368E-2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4620.920000000001</v>
      </c>
      <c r="D190" s="2">
        <f>'PR-RAS'!E194</f>
        <v>9676.3100000000013</v>
      </c>
      <c r="E190" s="2">
        <v>0</v>
      </c>
      <c r="F190" s="2">
        <v>0</v>
      </c>
      <c r="G190" s="3">
        <f t="shared" si="0"/>
        <v>4530.999060000001</v>
      </c>
      <c r="H190" s="3">
        <f t="shared" si="1"/>
        <v>0.39000000000032742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3002.07</v>
      </c>
      <c r="D191" s="2">
        <f>'PR-RAS'!E195</f>
        <v>4241.28</v>
      </c>
      <c r="E191" s="2">
        <v>0</v>
      </c>
      <c r="F191" s="2">
        <v>0</v>
      </c>
      <c r="G191" s="3">
        <f t="shared" si="0"/>
        <v>2182.0796999999998</v>
      </c>
      <c r="H191" s="3">
        <f t="shared" si="1"/>
        <v>0.34999999999990905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13.42</v>
      </c>
      <c r="D192" s="2">
        <f>'PR-RAS'!E196</f>
        <v>728.73</v>
      </c>
      <c r="E192" s="2">
        <v>0</v>
      </c>
      <c r="F192" s="2">
        <v>0</v>
      </c>
      <c r="G192" s="3">
        <f t="shared" si="0"/>
        <v>280.93808000000001</v>
      </c>
      <c r="H192" s="3">
        <f t="shared" si="1"/>
        <v>0.68999999999998174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982.45</v>
      </c>
      <c r="D193" s="2">
        <f>'PR-RAS'!E197</f>
        <v>1196.27</v>
      </c>
      <c r="E193" s="2">
        <v>0</v>
      </c>
      <c r="F193" s="2">
        <v>0</v>
      </c>
      <c r="G193" s="3">
        <f t="shared" si="0"/>
        <v>647.99807999999996</v>
      </c>
      <c r="H193" s="3">
        <f t="shared" si="1"/>
        <v>0.72000000000002728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406.06</v>
      </c>
      <c r="D194" s="2">
        <f>'PR-RAS'!E198</f>
        <v>406.06</v>
      </c>
      <c r="E194" s="2">
        <v>0</v>
      </c>
      <c r="F194" s="2">
        <v>0</v>
      </c>
      <c r="G194" s="3">
        <f t="shared" si="0"/>
        <v>235.10874000000001</v>
      </c>
      <c r="H194" s="3">
        <f t="shared" si="1"/>
        <v>0.12000000000000455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73.209999999999994</v>
      </c>
      <c r="D195" s="2">
        <f>'PR-RAS'!E199</f>
        <v>2963.07</v>
      </c>
      <c r="E195" s="2">
        <v>0</v>
      </c>
      <c r="F195" s="2">
        <v>0</v>
      </c>
      <c r="G195" s="3">
        <f t="shared" si="0"/>
        <v>1163.8739</v>
      </c>
      <c r="H195" s="3">
        <f t="shared" si="1"/>
        <v>0.28000000000015746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143.71</v>
      </c>
      <c r="D197" s="2">
        <f>'PR-RAS'!E201</f>
        <v>140.9</v>
      </c>
      <c r="E197" s="2">
        <v>0</v>
      </c>
      <c r="F197" s="2">
        <v>0</v>
      </c>
      <c r="G197" s="3">
        <f t="shared" si="0"/>
        <v>83.399960000000007</v>
      </c>
      <c r="H197" s="3">
        <f t="shared" si="1"/>
        <v>0.38999999999998636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403.37</v>
      </c>
      <c r="D198" s="2">
        <f>'PR-RAS'!E202</f>
        <v>583.4</v>
      </c>
      <c r="E198" s="2">
        <v>0</v>
      </c>
      <c r="F198" s="2">
        <v>0</v>
      </c>
      <c r="G198" s="3">
        <f t="shared" si="0"/>
        <v>309.32349000000005</v>
      </c>
      <c r="H198" s="3">
        <f t="shared" si="1"/>
        <v>0.76999999999998181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114.32</v>
      </c>
      <c r="D204" s="2">
        <f>'PR-RAS'!E208</f>
        <v>97.79</v>
      </c>
      <c r="E204" s="2">
        <v>0</v>
      </c>
      <c r="F204" s="2">
        <v>0</v>
      </c>
      <c r="G204" s="3">
        <f t="shared" si="0"/>
        <v>62.909700000000001</v>
      </c>
      <c r="H204" s="3">
        <f t="shared" si="1"/>
        <v>0.52999999999998693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114.32</v>
      </c>
      <c r="D206" s="2">
        <f>'PR-RAS'!E210</f>
        <v>97.79</v>
      </c>
      <c r="E206" s="2">
        <v>0</v>
      </c>
      <c r="F206" s="2">
        <v>0</v>
      </c>
      <c r="G206" s="3">
        <f t="shared" si="0"/>
        <v>63.529499999999992</v>
      </c>
      <c r="H206" s="3">
        <f t="shared" si="1"/>
        <v>0.52999999999998693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289.05</v>
      </c>
      <c r="D212" s="2">
        <f>'PR-RAS'!E216</f>
        <v>485.61</v>
      </c>
      <c r="E212" s="2">
        <v>0</v>
      </c>
      <c r="F212" s="2">
        <v>0</v>
      </c>
      <c r="G212" s="3">
        <f t="shared" si="0"/>
        <v>265.91696999999999</v>
      </c>
      <c r="H212" s="3">
        <f t="shared" si="1"/>
        <v>0.43999999999999773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289.05</v>
      </c>
      <c r="D213" s="2">
        <f>'PR-RAS'!E217</f>
        <v>485.61</v>
      </c>
      <c r="E213" s="2">
        <v>0</v>
      </c>
      <c r="F213" s="2">
        <v>0</v>
      </c>
      <c r="G213" s="3">
        <f t="shared" si="0"/>
        <v>267.17723999999998</v>
      </c>
      <c r="H213" s="3">
        <f t="shared" si="1"/>
        <v>0.43999999999999773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73530</v>
      </c>
      <c r="D217" s="2">
        <f>'PR-RAS'!E221</f>
        <v>101940</v>
      </c>
      <c r="E217" s="2">
        <v>0</v>
      </c>
      <c r="F217" s="2">
        <v>0</v>
      </c>
      <c r="G217" s="3">
        <f t="shared" si="0"/>
        <v>59920.56</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73530</v>
      </c>
      <c r="D221" s="2">
        <f>'PR-RAS'!E225</f>
        <v>101940</v>
      </c>
      <c r="E221" s="2">
        <v>0</v>
      </c>
      <c r="F221" s="2">
        <v>0</v>
      </c>
      <c r="G221" s="3">
        <f t="shared" si="0"/>
        <v>61030.2</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73530</v>
      </c>
      <c r="D223" s="2">
        <f>'PR-RAS'!E227</f>
        <v>100590</v>
      </c>
      <c r="E223" s="2">
        <v>0</v>
      </c>
      <c r="F223" s="2">
        <v>0</v>
      </c>
      <c r="G223" s="3">
        <f t="shared" si="0"/>
        <v>60985.62</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1350</v>
      </c>
      <c r="E224" s="2">
        <v>0</v>
      </c>
      <c r="F224" s="2">
        <v>0</v>
      </c>
      <c r="G224" s="3">
        <f t="shared" si="0"/>
        <v>602.1</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5250</v>
      </c>
      <c r="E226" s="2">
        <v>0</v>
      </c>
      <c r="F226" s="2">
        <v>0</v>
      </c>
      <c r="G226" s="3">
        <f t="shared" si="0"/>
        <v>2362.5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5250</v>
      </c>
      <c r="E233" s="2">
        <v>0</v>
      </c>
      <c r="F233" s="2">
        <v>0</v>
      </c>
      <c r="G233" s="3">
        <f t="shared" si="0"/>
        <v>2436</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5250</v>
      </c>
      <c r="E234" s="2">
        <v>0</v>
      </c>
      <c r="F234" s="2">
        <v>0</v>
      </c>
      <c r="G234" s="3">
        <f t="shared" si="0"/>
        <v>2446.5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51604.799999999996</v>
      </c>
      <c r="D258" s="2">
        <f>'PR-RAS'!E262</f>
        <v>48218.87999999999</v>
      </c>
      <c r="E258" s="2">
        <v>0</v>
      </c>
      <c r="F258" s="2">
        <v>0</v>
      </c>
      <c r="G258" s="3">
        <f t="shared" si="0"/>
        <v>38046.937919999989</v>
      </c>
      <c r="H258" s="3">
        <f t="shared" si="1"/>
        <v>0.32000000001426088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51604.799999999996</v>
      </c>
      <c r="D265" s="2">
        <f>'PR-RAS'!E269</f>
        <v>48218.87999999999</v>
      </c>
      <c r="E265" s="2">
        <v>0</v>
      </c>
      <c r="F265" s="2">
        <v>0</v>
      </c>
      <c r="G265" s="3">
        <f t="shared" si="0"/>
        <v>39083.235839999994</v>
      </c>
      <c r="H265" s="3">
        <f t="shared" si="1"/>
        <v>0.32000000001426088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42278.7</v>
      </c>
      <c r="D266" s="2">
        <f>'PR-RAS'!E270</f>
        <v>39678.699999999997</v>
      </c>
      <c r="E266" s="2">
        <v>0</v>
      </c>
      <c r="F266" s="2">
        <v>0</v>
      </c>
      <c r="G266" s="3">
        <f t="shared" si="0"/>
        <v>32233.566500000001</v>
      </c>
      <c r="H266" s="3">
        <f t="shared" si="1"/>
        <v>0.60000000000582077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7237.65</v>
      </c>
      <c r="D267" s="2">
        <f>'PR-RAS'!E271</f>
        <v>6451.73</v>
      </c>
      <c r="E267" s="2">
        <v>0</v>
      </c>
      <c r="F267" s="2">
        <v>0</v>
      </c>
      <c r="G267" s="3">
        <f t="shared" si="0"/>
        <v>5357.5352600000006</v>
      </c>
      <c r="H267" s="3">
        <f t="shared" si="1"/>
        <v>0.62000000000080036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2088.4499999999998</v>
      </c>
      <c r="D268" s="2">
        <f>'PR-RAS'!E272</f>
        <v>2088.4499999999998</v>
      </c>
      <c r="E268" s="2">
        <v>0</v>
      </c>
      <c r="F268" s="2">
        <v>0</v>
      </c>
      <c r="G268" s="3">
        <f t="shared" si="0"/>
        <v>1672.84845</v>
      </c>
      <c r="H268" s="3">
        <f t="shared" si="1"/>
        <v>0.8999999999996362</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20237.810000000001</v>
      </c>
      <c r="D269" s="2">
        <f>'PR-RAS'!E273</f>
        <v>38818.080000000002</v>
      </c>
      <c r="E269" s="2">
        <v>0</v>
      </c>
      <c r="F269" s="2">
        <v>0</v>
      </c>
      <c r="G269" s="3">
        <f t="shared" si="0"/>
        <v>26230.223960000003</v>
      </c>
      <c r="H269" s="3">
        <f t="shared" si="1"/>
        <v>0.27000000000043656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20237.810000000001</v>
      </c>
      <c r="D270" s="2">
        <f>'PR-RAS'!E274</f>
        <v>38818.080000000002</v>
      </c>
      <c r="E270" s="2">
        <v>0</v>
      </c>
      <c r="F270" s="2">
        <v>0</v>
      </c>
      <c r="G270" s="3">
        <f t="shared" si="0"/>
        <v>26328.097930000004</v>
      </c>
      <c r="H270" s="3">
        <f t="shared" si="1"/>
        <v>0.27000000000043656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20237.810000000001</v>
      </c>
      <c r="D271" s="2">
        <f>'PR-RAS'!E275</f>
        <v>38818.080000000002</v>
      </c>
      <c r="E271" s="2">
        <v>0</v>
      </c>
      <c r="F271" s="2">
        <v>0</v>
      </c>
      <c r="G271" s="3">
        <f t="shared" si="0"/>
        <v>26425.9719</v>
      </c>
      <c r="H271" s="3">
        <f t="shared" si="1"/>
        <v>0.27000000000043656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314149.20999999996</v>
      </c>
      <c r="D295" s="2">
        <f>'PR-RAS'!E299</f>
        <v>377042.62000000005</v>
      </c>
      <c r="E295" s="2">
        <v>0</v>
      </c>
      <c r="F295" s="2">
        <v>0</v>
      </c>
      <c r="G295" s="3">
        <f t="shared" si="12"/>
        <v>314060.92830000003</v>
      </c>
      <c r="H295" s="3">
        <f t="shared" si="13"/>
        <v>0.58999999990919605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128331.75999999995</v>
      </c>
      <c r="D296" s="2">
        <f>'PR-RAS'!E300</f>
        <v>93030.87</v>
      </c>
      <c r="E296" s="2">
        <v>0</v>
      </c>
      <c r="F296" s="2">
        <v>0</v>
      </c>
      <c r="G296" s="3">
        <f t="shared" si="12"/>
        <v>92746.082499999975</v>
      </c>
      <c r="H296" s="3">
        <f t="shared" si="13"/>
        <v>0.37000000005355105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777812.29</v>
      </c>
      <c r="D298" s="2">
        <f>'PR-RAS'!E302</f>
        <v>581514.89</v>
      </c>
      <c r="E298" s="2">
        <v>0</v>
      </c>
      <c r="F298" s="2">
        <v>0</v>
      </c>
      <c r="G298" s="3">
        <f t="shared" si="12"/>
        <v>576430.09479</v>
      </c>
      <c r="H298" s="3">
        <f t="shared" si="13"/>
        <v>0.40000000002328306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29380.54</v>
      </c>
      <c r="D300" s="2">
        <f>'PR-RAS'!E304</f>
        <v>20499.669999999998</v>
      </c>
      <c r="E300" s="2">
        <v>0</v>
      </c>
      <c r="F300" s="2">
        <v>0</v>
      </c>
      <c r="G300" s="3">
        <f t="shared" si="12"/>
        <v>21043.58412</v>
      </c>
      <c r="H300" s="3">
        <f t="shared" si="13"/>
        <v>0.79000000000087311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746.04</v>
      </c>
      <c r="D301" s="2">
        <f>'PR-RAS'!E305</f>
        <v>0</v>
      </c>
      <c r="E301" s="2">
        <v>0</v>
      </c>
      <c r="F301" s="2">
        <v>0</v>
      </c>
      <c r="G301" s="3">
        <f t="shared" si="12"/>
        <v>223.81199999999998</v>
      </c>
      <c r="H301" s="3">
        <f t="shared" si="13"/>
        <v>3.999999999996362E-2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10405.049999999999</v>
      </c>
      <c r="E303" s="2">
        <v>0</v>
      </c>
      <c r="F303" s="2">
        <v>0</v>
      </c>
      <c r="G303" s="3">
        <f t="shared" si="12"/>
        <v>6284.6501999999991</v>
      </c>
      <c r="H303" s="3">
        <f t="shared" si="13"/>
        <v>4.9999999999272404E-2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10405.049999999999</v>
      </c>
      <c r="E316" s="2">
        <v>0</v>
      </c>
      <c r="F316" s="2">
        <v>0</v>
      </c>
      <c r="G316" s="3">
        <f t="shared" si="12"/>
        <v>6555.1814999999997</v>
      </c>
      <c r="H316" s="3">
        <f t="shared" si="13"/>
        <v>4.9999999999272404E-2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10405.049999999999</v>
      </c>
      <c r="E317" s="2">
        <v>0</v>
      </c>
      <c r="F317" s="2">
        <v>0</v>
      </c>
      <c r="G317" s="3">
        <f t="shared" si="12"/>
        <v>6575.9915999999994</v>
      </c>
      <c r="H317" s="3">
        <f t="shared" si="13"/>
        <v>4.9999999999272404E-2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10405.049999999999</v>
      </c>
      <c r="E318" s="2">
        <v>0</v>
      </c>
      <c r="F318" s="2">
        <v>0</v>
      </c>
      <c r="G318" s="3">
        <f t="shared" si="12"/>
        <v>6596.8017</v>
      </c>
      <c r="H318" s="3">
        <f t="shared" si="13"/>
        <v>4.9999999999272404E-2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51497.8</v>
      </c>
      <c r="D355" s="2">
        <f>'PR-RAS'!E360</f>
        <v>33526.61</v>
      </c>
      <c r="E355" s="2">
        <v>0</v>
      </c>
      <c r="F355" s="2">
        <v>0</v>
      </c>
      <c r="G355" s="3">
        <f t="shared" si="12"/>
        <v>41967.061079999999</v>
      </c>
      <c r="H355" s="3">
        <f t="shared" si="13"/>
        <v>0.58999999999650754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2250</v>
      </c>
      <c r="E356" s="2">
        <v>0</v>
      </c>
      <c r="F356" s="2">
        <v>0</v>
      </c>
      <c r="G356" s="3">
        <f t="shared" si="12"/>
        <v>1597.5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2250</v>
      </c>
      <c r="E361" s="2">
        <v>0</v>
      </c>
      <c r="F361" s="2">
        <v>0</v>
      </c>
      <c r="G361" s="3">
        <f t="shared" si="12"/>
        <v>1620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2250</v>
      </c>
      <c r="E365" s="2">
        <v>0</v>
      </c>
      <c r="F365" s="2">
        <v>0</v>
      </c>
      <c r="G365" s="3">
        <f t="shared" si="12"/>
        <v>1638</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1662</v>
      </c>
      <c r="D368" s="2">
        <f>'PR-RAS'!E373</f>
        <v>27156.93</v>
      </c>
      <c r="E368" s="2">
        <v>0</v>
      </c>
      <c r="F368" s="2">
        <v>0</v>
      </c>
      <c r="G368" s="3">
        <f t="shared" si="12"/>
        <v>20543.140619999998</v>
      </c>
      <c r="H368" s="3">
        <f t="shared" si="13"/>
        <v>6.9999999999708962E-2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10405.049999999999</v>
      </c>
      <c r="E369" s="2">
        <v>0</v>
      </c>
      <c r="F369" s="2">
        <v>0</v>
      </c>
      <c r="G369" s="3">
        <f t="shared" si="12"/>
        <v>7658.1167999999998</v>
      </c>
      <c r="H369" s="3">
        <f t="shared" si="13"/>
        <v>4.9999999999272404E-2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10405.049999999999</v>
      </c>
      <c r="E370" s="2">
        <v>0</v>
      </c>
      <c r="F370" s="2">
        <v>0</v>
      </c>
      <c r="G370" s="3">
        <f t="shared" si="12"/>
        <v>7678.9268999999995</v>
      </c>
      <c r="H370" s="3">
        <f t="shared" si="13"/>
        <v>4.9999999999272404E-2</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1662</v>
      </c>
      <c r="D374" s="2">
        <f>'PR-RAS'!E379</f>
        <v>1373.75</v>
      </c>
      <c r="E374" s="2">
        <v>0</v>
      </c>
      <c r="F374" s="2">
        <v>0</v>
      </c>
      <c r="G374" s="3">
        <f t="shared" si="12"/>
        <v>1644.7435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1373.75</v>
      </c>
      <c r="E377" s="2">
        <v>0</v>
      </c>
      <c r="F377" s="2">
        <v>0</v>
      </c>
      <c r="G377" s="3">
        <f t="shared" si="12"/>
        <v>1033.06</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1662</v>
      </c>
      <c r="D380" s="2">
        <f>'PR-RAS'!E385</f>
        <v>0</v>
      </c>
      <c r="E380" s="2">
        <v>0</v>
      </c>
      <c r="F380" s="2">
        <v>0</v>
      </c>
      <c r="G380" s="3">
        <f t="shared" si="12"/>
        <v>629.89800000000002</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15378.13</v>
      </c>
      <c r="E396" s="2">
        <v>0</v>
      </c>
      <c r="F396" s="2">
        <v>0</v>
      </c>
      <c r="G396" s="3">
        <f t="shared" si="12"/>
        <v>12148.7227</v>
      </c>
      <c r="H396" s="3">
        <f t="shared" si="13"/>
        <v>0.12999999999919964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15378.13</v>
      </c>
      <c r="E399" s="2">
        <v>0</v>
      </c>
      <c r="F399" s="2">
        <v>0</v>
      </c>
      <c r="G399" s="3">
        <f t="shared" si="12"/>
        <v>12240.991480000001</v>
      </c>
      <c r="H399" s="3">
        <f t="shared" si="13"/>
        <v>0.12999999999919964</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49835.8</v>
      </c>
      <c r="D407" s="2">
        <f>'PR-RAS'!E412</f>
        <v>4119.68</v>
      </c>
      <c r="E407" s="2">
        <v>0</v>
      </c>
      <c r="F407" s="2">
        <v>0</v>
      </c>
      <c r="G407" s="3">
        <f t="shared" si="12"/>
        <v>23578.514960000004</v>
      </c>
      <c r="H407" s="3">
        <f t="shared" si="13"/>
        <v>0.51999999999679858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49835.8</v>
      </c>
      <c r="D408" s="2">
        <f>'PR-RAS'!E413</f>
        <v>4119.68</v>
      </c>
      <c r="E408" s="2">
        <v>0</v>
      </c>
      <c r="F408" s="2">
        <v>0</v>
      </c>
      <c r="G408" s="3">
        <f t="shared" si="12"/>
        <v>23636.590120000001</v>
      </c>
      <c r="H408" s="3">
        <f t="shared" si="13"/>
        <v>0.51999999999679858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51497.8</v>
      </c>
      <c r="D413" s="2">
        <f>'PR-RAS'!E418</f>
        <v>23121.56</v>
      </c>
      <c r="E413" s="2">
        <v>0</v>
      </c>
      <c r="F413" s="2">
        <v>0</v>
      </c>
      <c r="G413" s="3">
        <f t="shared" si="12"/>
        <v>40269.259040000004</v>
      </c>
      <c r="H413" s="3">
        <f t="shared" si="13"/>
        <v>0.63999999999577994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391162.9</v>
      </c>
      <c r="D415" s="2">
        <f>'PR-RAS'!E420</f>
        <v>421110.91</v>
      </c>
      <c r="E415" s="2">
        <v>0</v>
      </c>
      <c r="F415" s="2">
        <v>0</v>
      </c>
      <c r="G415" s="3">
        <f t="shared" si="12"/>
        <v>510621.27407999994</v>
      </c>
      <c r="H415" s="3">
        <f t="shared" si="13"/>
        <v>0.19000000000232831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442480.96999999991</v>
      </c>
      <c r="D417" s="2">
        <f>'PR-RAS'!E422</f>
        <v>480478.54000000004</v>
      </c>
      <c r="E417" s="2">
        <v>0</v>
      </c>
      <c r="F417" s="2">
        <v>0</v>
      </c>
      <c r="G417" s="3">
        <f t="shared" si="12"/>
        <v>583830.22880000004</v>
      </c>
      <c r="H417" s="3">
        <f t="shared" si="13"/>
        <v>0.49000000004889444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365647.00999999995</v>
      </c>
      <c r="D418" s="2">
        <f>'PR-RAS'!E423</f>
        <v>410569.23000000004</v>
      </c>
      <c r="E418" s="2">
        <v>0</v>
      </c>
      <c r="F418" s="2">
        <v>0</v>
      </c>
      <c r="G418" s="3">
        <f t="shared" si="12"/>
        <v>494889.54098999995</v>
      </c>
      <c r="H418" s="3">
        <f t="shared" si="13"/>
        <v>0.23999999999068677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76833.959999999963</v>
      </c>
      <c r="D419" s="2">
        <f>'PR-RAS'!E424</f>
        <v>69909.31</v>
      </c>
      <c r="E419" s="2">
        <v>0</v>
      </c>
      <c r="F419" s="2">
        <v>0</v>
      </c>
      <c r="G419" s="3">
        <f t="shared" si="12"/>
        <v>90560.77843999998</v>
      </c>
      <c r="H419" s="3">
        <f t="shared" si="13"/>
        <v>0.3500000000349246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386649.39</v>
      </c>
      <c r="D421" s="2">
        <f>'PR-RAS'!E426</f>
        <v>160403.98000000004</v>
      </c>
      <c r="E421" s="2">
        <v>0</v>
      </c>
      <c r="F421" s="2">
        <v>0</v>
      </c>
      <c r="G421" s="3">
        <f t="shared" si="12"/>
        <v>297132.087</v>
      </c>
      <c r="H421" s="3">
        <f t="shared" si="13"/>
        <v>0.40999999997438863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29380.54</v>
      </c>
      <c r="D423" s="2">
        <f>'PR-RAS'!E428</f>
        <v>20499.669999999998</v>
      </c>
      <c r="E423" s="2">
        <v>0</v>
      </c>
      <c r="F423" s="2">
        <v>0</v>
      </c>
      <c r="G423" s="3">
        <f t="shared" si="12"/>
        <v>29700.309359999999</v>
      </c>
      <c r="H423" s="3">
        <f t="shared" si="13"/>
        <v>0.79000000000087311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6702.96</v>
      </c>
      <c r="D529" s="2">
        <f>'PR-RAS'!E535</f>
        <v>6702.96</v>
      </c>
      <c r="E529" s="2">
        <v>0</v>
      </c>
      <c r="F529" s="2">
        <v>0</v>
      </c>
      <c r="G529" s="3">
        <f t="shared" ref="G529:G836" si="14">(B529/1000)*(C529*1+D529*2)</f>
        <v>10617.488640000001</v>
      </c>
      <c r="H529" s="3">
        <f t="shared" ref="H529:H836" si="15">ABS(C529-ROUND(C529,0))+ABS(D529-ROUND(D529,0))</f>
        <v>7.999999999992724E-2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6702.96</v>
      </c>
      <c r="D591" s="2">
        <f>'PR-RAS'!E597</f>
        <v>6702.96</v>
      </c>
      <c r="E591" s="2">
        <v>0</v>
      </c>
      <c r="F591" s="2">
        <v>0</v>
      </c>
      <c r="G591" s="3">
        <f t="shared" si="14"/>
        <v>11864.2392</v>
      </c>
      <c r="H591" s="3">
        <f t="shared" si="15"/>
        <v>7.999999999992724E-2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6702.96</v>
      </c>
      <c r="D597" s="2">
        <f>'PR-RAS'!E603</f>
        <v>6702.96</v>
      </c>
      <c r="E597" s="2">
        <v>0</v>
      </c>
      <c r="F597" s="2">
        <v>0</v>
      </c>
      <c r="G597" s="3">
        <f t="shared" si="14"/>
        <v>11984.89248</v>
      </c>
      <c r="H597" s="3">
        <f t="shared" si="15"/>
        <v>7.999999999992724E-2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6702.96</v>
      </c>
      <c r="D598" s="2">
        <f>'PR-RAS'!E604</f>
        <v>6702.96</v>
      </c>
      <c r="E598" s="2">
        <v>0</v>
      </c>
      <c r="F598" s="2">
        <v>0</v>
      </c>
      <c r="G598" s="3">
        <f t="shared" si="14"/>
        <v>12005.00136</v>
      </c>
      <c r="H598" s="3">
        <f t="shared" si="15"/>
        <v>7.999999999992724E-2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6702.96</v>
      </c>
      <c r="D634" s="2">
        <f>'PR-RAS'!E640</f>
        <v>6702.96</v>
      </c>
      <c r="E634" s="2">
        <v>0</v>
      </c>
      <c r="F634" s="2">
        <v>0</v>
      </c>
      <c r="G634" s="3">
        <f t="shared" si="14"/>
        <v>12728.921040000001</v>
      </c>
      <c r="H634" s="3">
        <f t="shared" si="15"/>
        <v>7.999999999992724E-2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31277.88</v>
      </c>
      <c r="D636" s="2">
        <f>'PR-RAS'!E642</f>
        <v>46801.84</v>
      </c>
      <c r="E636" s="2">
        <v>0</v>
      </c>
      <c r="F636" s="2">
        <v>0</v>
      </c>
      <c r="G636" s="3">
        <f t="shared" si="14"/>
        <v>79299.790599999993</v>
      </c>
      <c r="H636" s="3">
        <f t="shared" si="15"/>
        <v>0.28000000000247383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442480.96999999991</v>
      </c>
      <c r="D637" s="2">
        <f>'PR-RAS'!E643</f>
        <v>480478.54000000004</v>
      </c>
      <c r="E637" s="2">
        <v>0</v>
      </c>
      <c r="F637" s="2">
        <v>0</v>
      </c>
      <c r="G637" s="3">
        <f t="shared" si="14"/>
        <v>892586.59980000008</v>
      </c>
      <c r="H637" s="3">
        <f t="shared" si="15"/>
        <v>0.49000000004889444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372349.97</v>
      </c>
      <c r="D638" s="2">
        <f>'PR-RAS'!E644</f>
        <v>417272.19000000006</v>
      </c>
      <c r="E638" s="2">
        <v>0</v>
      </c>
      <c r="F638" s="2">
        <v>0</v>
      </c>
      <c r="G638" s="3">
        <f t="shared" si="14"/>
        <v>768791.70095000009</v>
      </c>
      <c r="H638" s="3">
        <f t="shared" si="15"/>
        <v>0.22000000008847564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70130.999999999942</v>
      </c>
      <c r="D639" s="2">
        <f>'PR-RAS'!E645</f>
        <v>63206.349999999977</v>
      </c>
      <c r="E639" s="2">
        <v>0</v>
      </c>
      <c r="F639" s="2">
        <v>0</v>
      </c>
      <c r="G639" s="3">
        <f t="shared" si="14"/>
        <v>125394.88059999993</v>
      </c>
      <c r="H639" s="3">
        <f t="shared" si="15"/>
        <v>0.3500000000349246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355371.51</v>
      </c>
      <c r="D641" s="2">
        <f>'PR-RAS'!E647</f>
        <v>113602.14000000004</v>
      </c>
      <c r="E641" s="2">
        <v>0</v>
      </c>
      <c r="F641" s="2">
        <v>0</v>
      </c>
      <c r="G641" s="3">
        <f t="shared" si="14"/>
        <v>372848.50560000003</v>
      </c>
      <c r="H641" s="3">
        <f t="shared" si="15"/>
        <v>0.63000000003376044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425502.50999999995</v>
      </c>
      <c r="D643" s="2">
        <f>'PR-RAS'!E649</f>
        <v>176808.49000000002</v>
      </c>
      <c r="E643" s="2">
        <v>0</v>
      </c>
      <c r="F643" s="2">
        <v>0</v>
      </c>
      <c r="G643" s="3">
        <f t="shared" si="14"/>
        <v>500194.71257999999</v>
      </c>
      <c r="H643" s="3">
        <f t="shared" si="15"/>
        <v>0.98000000006868504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740.24</v>
      </c>
      <c r="D645" s="2">
        <f>'PR-RAS'!E651</f>
        <v>0.34</v>
      </c>
      <c r="E645" s="2">
        <v>0</v>
      </c>
      <c r="F645" s="2">
        <v>0</v>
      </c>
      <c r="G645" s="3">
        <f t="shared" si="14"/>
        <v>477.15247999999997</v>
      </c>
      <c r="H645" s="3">
        <f t="shared" si="15"/>
        <v>0.58000000000000917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511415.52</v>
      </c>
      <c r="D646" s="2">
        <f>'PR-RAS'!E653</f>
        <v>211987.67</v>
      </c>
      <c r="E646" s="2">
        <v>0</v>
      </c>
      <c r="F646" s="2">
        <v>0</v>
      </c>
      <c r="G646" s="3">
        <f t="shared" si="14"/>
        <v>603327.10470000003</v>
      </c>
      <c r="H646" s="3">
        <f t="shared" si="15"/>
        <v>0.80999999996856786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445415.21</v>
      </c>
      <c r="D647" s="2">
        <f>'PR-RAS'!E654</f>
        <v>532928.12</v>
      </c>
      <c r="E647" s="2">
        <v>0</v>
      </c>
      <c r="F647" s="2">
        <v>0</v>
      </c>
      <c r="G647" s="3">
        <f t="shared" si="14"/>
        <v>976281.3567</v>
      </c>
      <c r="H647" s="3">
        <f t="shared" si="15"/>
        <v>0.33000000001629815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351004.91</v>
      </c>
      <c r="D648" s="2">
        <f>'PR-RAS'!E655</f>
        <v>378906.35</v>
      </c>
      <c r="E648" s="2">
        <v>0</v>
      </c>
      <c r="F648" s="2">
        <v>0</v>
      </c>
      <c r="G648" s="3">
        <f t="shared" si="14"/>
        <v>717404.99366999988</v>
      </c>
      <c r="H648" s="3">
        <f t="shared" si="15"/>
        <v>0.44000000000232831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605825.82000000007</v>
      </c>
      <c r="D649" s="2">
        <f>'PR-RAS'!E656</f>
        <v>366009.44000000006</v>
      </c>
      <c r="E649" s="2">
        <v>0</v>
      </c>
      <c r="F649" s="2">
        <v>0</v>
      </c>
      <c r="G649" s="3">
        <f t="shared" si="14"/>
        <v>866923.36560000014</v>
      </c>
      <c r="H649" s="3">
        <f t="shared" si="15"/>
        <v>0.61999999999534339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20</v>
      </c>
      <c r="E650" s="2">
        <v>0</v>
      </c>
      <c r="F650" s="2">
        <v>0</v>
      </c>
      <c r="G650" s="3">
        <f t="shared" si="14"/>
        <v>38.94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20</v>
      </c>
      <c r="D652" s="2">
        <f>'PR-RAS'!E659</f>
        <v>20</v>
      </c>
      <c r="E652" s="2">
        <v>0</v>
      </c>
      <c r="F652" s="2">
        <v>0</v>
      </c>
      <c r="G652" s="3">
        <f t="shared" si="14"/>
        <v>39.06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1190.49</v>
      </c>
      <c r="E656" s="2">
        <v>0</v>
      </c>
      <c r="F656" s="2">
        <v>0</v>
      </c>
      <c r="G656" s="3">
        <f t="shared" ref="G656:G657" si="16">(B656/1000)*(C656*1+D656*2)</f>
        <v>1559.5419000000002</v>
      </c>
      <c r="H656" s="3">
        <f t="shared" ref="H656:H657" si="17">ABS(C656-ROUND(C656,0))+ABS(D656-ROUND(D656,0))</f>
        <v>0.49000000000000909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12951.17</v>
      </c>
      <c r="D657" s="2">
        <f>'PR-RAS'!E664</f>
        <v>5179.5</v>
      </c>
      <c r="E657" s="2">
        <v>0</v>
      </c>
      <c r="F657" s="2">
        <v>0</v>
      </c>
      <c r="G657" s="3">
        <f t="shared" si="16"/>
        <v>15291.471519999999</v>
      </c>
      <c r="H657" s="3">
        <f t="shared" si="17"/>
        <v>0.67000000000007276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179.01</v>
      </c>
      <c r="D660" s="2">
        <f>'PR-RAS'!E667</f>
        <v>0</v>
      </c>
      <c r="E660" s="2">
        <v>0</v>
      </c>
      <c r="F660" s="2">
        <v>0</v>
      </c>
      <c r="G660" s="3">
        <f t="shared" si="14"/>
        <v>117.96759</v>
      </c>
      <c r="H660" s="3">
        <f t="shared" si="15"/>
        <v>9.9999999999909051E-3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27353.62</v>
      </c>
      <c r="D662" s="2">
        <f>'PR-RAS'!E669</f>
        <v>18495</v>
      </c>
      <c r="E662" s="2">
        <v>0</v>
      </c>
      <c r="F662" s="2">
        <v>0</v>
      </c>
      <c r="G662" s="3">
        <f t="shared" si="14"/>
        <v>42531.132819999999</v>
      </c>
      <c r="H662" s="3">
        <f t="shared" si="15"/>
        <v>0.38000000000101863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43217.16</v>
      </c>
      <c r="E695" s="2">
        <v>0</v>
      </c>
      <c r="F695" s="2">
        <v>0</v>
      </c>
      <c r="G695" s="3">
        <f t="shared" si="14"/>
        <v>59985.418080000003</v>
      </c>
      <c r="H695" s="3">
        <f t="shared" si="15"/>
        <v>0.16000000000349246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50198.84</v>
      </c>
      <c r="D696" s="2">
        <f>'PR-RAS'!E703</f>
        <v>0</v>
      </c>
      <c r="E696" s="2">
        <v>0</v>
      </c>
      <c r="F696" s="2">
        <v>0</v>
      </c>
      <c r="G696" s="3">
        <f t="shared" si="14"/>
        <v>34888.193799999994</v>
      </c>
      <c r="H696" s="3">
        <f t="shared" si="15"/>
        <v>0.16000000000349246</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822.88</v>
      </c>
      <c r="D727" s="2">
        <f>'PR-RAS'!E734</f>
        <v>778.21</v>
      </c>
      <c r="E727" s="2">
        <v>0</v>
      </c>
      <c r="F727" s="2">
        <v>0</v>
      </c>
      <c r="G727" s="3">
        <f t="shared" si="14"/>
        <v>1727.3718000000001</v>
      </c>
      <c r="H727" s="3">
        <f t="shared" si="15"/>
        <v>0.33000000000004093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3002.07</v>
      </c>
      <c r="D734" s="2">
        <f>'PR-RAS'!E741</f>
        <v>3002.04</v>
      </c>
      <c r="E734" s="2">
        <v>0</v>
      </c>
      <c r="F734" s="2">
        <v>0</v>
      </c>
      <c r="G734" s="3">
        <f t="shared" si="14"/>
        <v>6601.5079499999993</v>
      </c>
      <c r="H734" s="3">
        <f t="shared" si="15"/>
        <v>0.11000000000012733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13.42</v>
      </c>
      <c r="D735" s="2">
        <f>'PR-RAS'!E742</f>
        <v>89.03</v>
      </c>
      <c r="E735" s="2">
        <v>0</v>
      </c>
      <c r="F735" s="2">
        <v>0</v>
      </c>
      <c r="G735" s="3">
        <f t="shared" si="14"/>
        <v>140.54631999999998</v>
      </c>
      <c r="H735" s="3">
        <f t="shared" si="15"/>
        <v>0.45000000000000107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114.32</v>
      </c>
      <c r="D750" s="2">
        <f>'PR-RAS'!E757</f>
        <v>97.79</v>
      </c>
      <c r="E750" s="2">
        <v>0</v>
      </c>
      <c r="F750" s="2">
        <v>0</v>
      </c>
      <c r="G750" s="3">
        <f t="shared" si="14"/>
        <v>232.11509999999998</v>
      </c>
      <c r="H750" s="3">
        <f t="shared" si="15"/>
        <v>0.52999999999998693</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1350</v>
      </c>
      <c r="E771" s="2">
        <v>0</v>
      </c>
      <c r="F771" s="2">
        <v>0</v>
      </c>
      <c r="G771" s="3">
        <f t="shared" si="14"/>
        <v>2079</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5250</v>
      </c>
      <c r="E774" s="2">
        <v>0</v>
      </c>
      <c r="F774" s="2">
        <v>0</v>
      </c>
      <c r="G774" s="3">
        <f t="shared" si="14"/>
        <v>8116.5</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2000</v>
      </c>
      <c r="D836" s="2">
        <f>'PR-RAS'!E843</f>
        <v>1200</v>
      </c>
      <c r="E836" s="2">
        <v>0</v>
      </c>
      <c r="F836" s="2">
        <v>0</v>
      </c>
      <c r="G836" s="3">
        <f t="shared" si="14"/>
        <v>3674</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278.7</v>
      </c>
      <c r="D837" s="2">
        <f>'PR-RAS'!E844</f>
        <v>278.7</v>
      </c>
      <c r="E837" s="2">
        <v>0</v>
      </c>
      <c r="F837" s="2">
        <v>0</v>
      </c>
      <c r="G837" s="3">
        <f t="shared" ref="G837:G1010" si="34">(B837/1000)*(C837*1+D837*2)</f>
        <v>698.97959999999989</v>
      </c>
      <c r="H837" s="3">
        <f t="shared" ref="H837:H1095" si="35">ABS(C837-ROUND(C837,0))+ABS(D837-ROUND(D837,0))</f>
        <v>0.60000000000002274</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40000</v>
      </c>
      <c r="D843" s="2">
        <f>'PR-RAS'!E850</f>
        <v>38200</v>
      </c>
      <c r="E843" s="2">
        <v>0</v>
      </c>
      <c r="F843" s="2">
        <v>0</v>
      </c>
      <c r="G843" s="3">
        <f t="shared" si="34"/>
        <v>98008.8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5662.45</v>
      </c>
      <c r="D844" s="2">
        <f>'PR-RAS'!E851</f>
        <v>4820.97</v>
      </c>
      <c r="E844" s="2">
        <v>0</v>
      </c>
      <c r="F844" s="2">
        <v>0</v>
      </c>
      <c r="G844" s="3">
        <f t="shared" si="34"/>
        <v>12901.600769999999</v>
      </c>
      <c r="H844" s="3">
        <f t="shared" si="35"/>
        <v>0.47999999999956344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82.07</v>
      </c>
      <c r="D846" s="2">
        <f>'PR-RAS'!E853</f>
        <v>43.91</v>
      </c>
      <c r="E846" s="2">
        <v>0</v>
      </c>
      <c r="F846" s="2">
        <v>0</v>
      </c>
      <c r="G846" s="3">
        <f t="shared" si="34"/>
        <v>143.55704999999998</v>
      </c>
      <c r="H846" s="3">
        <f t="shared" si="35"/>
        <v>0.15999999999999659</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1493.13</v>
      </c>
      <c r="D848" s="2">
        <f>'PR-RAS'!E855</f>
        <v>1586.85</v>
      </c>
      <c r="E848" s="2">
        <v>0</v>
      </c>
      <c r="F848" s="2">
        <v>0</v>
      </c>
      <c r="G848" s="3">
        <f t="shared" si="34"/>
        <v>3952.80501</v>
      </c>
      <c r="H848" s="3">
        <f t="shared" si="35"/>
        <v>0.28000000000020009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6702.96</v>
      </c>
      <c r="D967" s="2">
        <f>'PR-RAS'!E974</f>
        <v>6702.96</v>
      </c>
      <c r="E967" s="2">
        <v>0</v>
      </c>
      <c r="F967" s="2">
        <v>0</v>
      </c>
      <c r="G967" s="3">
        <f t="shared" si="34"/>
        <v>19425.178080000002</v>
      </c>
      <c r="H967" s="3">
        <f t="shared" si="35"/>
        <v>7.999999999992724E-2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370284.65</v>
      </c>
      <c r="D1581" s="7"/>
      <c r="E1581" s="7">
        <v>0</v>
      </c>
      <c r="F1581" s="7">
        <v>0</v>
      </c>
      <c r="G1581" s="8">
        <f t="shared" ref="G1581:G1685" si="70">B1581/1000*C1581</f>
        <v>370.28465000000006</v>
      </c>
      <c r="H1581" s="8">
        <f t="shared" ref="H1581:H1685" si="71">ABS(C1581-ROUND(C1581,0))</f>
        <v>0.34999999997671694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397942.58999999997</v>
      </c>
      <c r="D1582" s="2">
        <v>0</v>
      </c>
      <c r="E1582" s="2">
        <v>0</v>
      </c>
      <c r="F1582" s="2">
        <v>0</v>
      </c>
      <c r="G1582" s="3">
        <f t="shared" si="70"/>
        <v>795.88517999999999</v>
      </c>
      <c r="H1582" s="3">
        <f t="shared" si="71"/>
        <v>0.41000000003259629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373781.02999999997</v>
      </c>
      <c r="D1584" s="2">
        <v>0</v>
      </c>
      <c r="E1584" s="2">
        <v>0</v>
      </c>
      <c r="F1584" s="2">
        <v>0</v>
      </c>
      <c r="G1584" s="3">
        <f t="shared" si="70"/>
        <v>1495.1241199999999</v>
      </c>
      <c r="H1584" s="3">
        <f t="shared" si="71"/>
        <v>2.9999999969732016E-2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103165.35</v>
      </c>
      <c r="D1585" s="2">
        <v>0</v>
      </c>
      <c r="E1585" s="2">
        <v>0</v>
      </c>
      <c r="F1585" s="2">
        <v>0</v>
      </c>
      <c r="G1585" s="3">
        <f t="shared" si="70"/>
        <v>515.82675000000006</v>
      </c>
      <c r="H1585" s="3">
        <f t="shared" si="71"/>
        <v>0.35000000000582077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77990.34</v>
      </c>
      <c r="D1586" s="2">
        <v>0</v>
      </c>
      <c r="E1586" s="2">
        <v>0</v>
      </c>
      <c r="F1586" s="2">
        <v>0</v>
      </c>
      <c r="G1586" s="3">
        <f t="shared" si="70"/>
        <v>467.94203999999996</v>
      </c>
      <c r="H1586" s="3">
        <f t="shared" si="71"/>
        <v>0.33999999999650754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583.4</v>
      </c>
      <c r="D1587" s="2">
        <v>0</v>
      </c>
      <c r="E1587" s="2">
        <v>0</v>
      </c>
      <c r="F1587" s="2">
        <v>0</v>
      </c>
      <c r="G1587" s="3">
        <f t="shared" si="70"/>
        <v>4.0838000000000001</v>
      </c>
      <c r="H1587" s="3">
        <f t="shared" si="71"/>
        <v>0.39999999999997726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101940</v>
      </c>
      <c r="D1588" s="2">
        <v>0</v>
      </c>
      <c r="E1588" s="2">
        <v>0</v>
      </c>
      <c r="F1588" s="2">
        <v>0</v>
      </c>
      <c r="G1588" s="3">
        <f t="shared" si="70"/>
        <v>815.52</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3150</v>
      </c>
      <c r="D1589" s="2">
        <v>0</v>
      </c>
      <c r="E1589" s="2">
        <v>0</v>
      </c>
      <c r="F1589" s="2">
        <v>0</v>
      </c>
      <c r="G1589" s="3">
        <f>B1589/1000*C1589</f>
        <v>28.349999999999998</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48133.86</v>
      </c>
      <c r="D1590" s="2">
        <v>0</v>
      </c>
      <c r="E1590" s="2">
        <v>0</v>
      </c>
      <c r="F1590" s="2">
        <v>0</v>
      </c>
      <c r="G1590" s="3">
        <f t="shared" si="70"/>
        <v>481.33860000000004</v>
      </c>
      <c r="H1590" s="3">
        <f t="shared" si="71"/>
        <v>0.13999999999941792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38818.080000000002</v>
      </c>
      <c r="D1591" s="2">
        <v>0</v>
      </c>
      <c r="E1591" s="2">
        <v>0</v>
      </c>
      <c r="F1591" s="2">
        <v>0</v>
      </c>
      <c r="G1591" s="3">
        <f t="shared" si="70"/>
        <v>426.99887999999999</v>
      </c>
      <c r="H1591" s="3">
        <f t="shared" si="71"/>
        <v>8.000000000174623E-2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23121.56</v>
      </c>
      <c r="D1593" s="2">
        <v>0</v>
      </c>
      <c r="E1593" s="2">
        <v>0</v>
      </c>
      <c r="F1593" s="2">
        <v>0</v>
      </c>
      <c r="G1593" s="3">
        <f t="shared" si="70"/>
        <v>300.58028000000002</v>
      </c>
      <c r="H1593" s="3">
        <f t="shared" si="71"/>
        <v>0.43999999999869033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1040</v>
      </c>
      <c r="D1600" s="2">
        <v>0</v>
      </c>
      <c r="E1600" s="2">
        <v>0</v>
      </c>
      <c r="F1600" s="2">
        <v>0</v>
      </c>
      <c r="G1600" s="3">
        <f>B1600/1000*C1600</f>
        <v>20.8</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380970.2</v>
      </c>
      <c r="D1601" s="2">
        <v>0</v>
      </c>
      <c r="E1601" s="2">
        <v>0</v>
      </c>
      <c r="F1601" s="2">
        <v>0</v>
      </c>
      <c r="G1601" s="3">
        <f t="shared" si="70"/>
        <v>8000.3742000000011</v>
      </c>
      <c r="H1601" s="3">
        <f t="shared" si="71"/>
        <v>0.20000000001164153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367230.68</v>
      </c>
      <c r="D1603" s="2">
        <v>0</v>
      </c>
      <c r="E1603" s="2">
        <v>0</v>
      </c>
      <c r="F1603" s="2">
        <v>0</v>
      </c>
      <c r="G1603" s="3">
        <f t="shared" si="70"/>
        <v>8446.3056400000005</v>
      </c>
      <c r="H1603" s="3">
        <f t="shared" si="71"/>
        <v>0.32000000000698492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102472</v>
      </c>
      <c r="D1604" s="2">
        <v>0</v>
      </c>
      <c r="E1604" s="2">
        <v>0</v>
      </c>
      <c r="F1604" s="2">
        <v>0</v>
      </c>
      <c r="G1604" s="3">
        <f t="shared" si="70"/>
        <v>2459.328</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77447.789999999994</v>
      </c>
      <c r="D1605" s="2">
        <v>0</v>
      </c>
      <c r="E1605" s="2">
        <v>0</v>
      </c>
      <c r="F1605" s="2">
        <v>0</v>
      </c>
      <c r="G1605" s="3">
        <f t="shared" si="70"/>
        <v>1936.1947499999999</v>
      </c>
      <c r="H1605" s="3">
        <f t="shared" si="71"/>
        <v>0.21000000000640284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508.53</v>
      </c>
      <c r="D1606" s="2">
        <v>0</v>
      </c>
      <c r="E1606" s="2">
        <v>0</v>
      </c>
      <c r="F1606" s="2">
        <v>0</v>
      </c>
      <c r="G1606" s="3">
        <f t="shared" si="70"/>
        <v>13.221779999999999</v>
      </c>
      <c r="H1606" s="3">
        <f t="shared" si="71"/>
        <v>0.47000000000002728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98020</v>
      </c>
      <c r="D1607" s="2">
        <v>0</v>
      </c>
      <c r="E1607" s="2">
        <v>0</v>
      </c>
      <c r="F1607" s="2">
        <v>0</v>
      </c>
      <c r="G1607" s="3">
        <f t="shared" si="70"/>
        <v>2646.54</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5250</v>
      </c>
      <c r="D1608" s="2">
        <v>0</v>
      </c>
      <c r="E1608" s="2">
        <v>0</v>
      </c>
      <c r="F1608" s="2">
        <v>0</v>
      </c>
      <c r="G1608" s="3">
        <f>B1608/1000*C1608</f>
        <v>147</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48714.28</v>
      </c>
      <c r="D1609" s="2">
        <v>0</v>
      </c>
      <c r="E1609" s="2">
        <v>0</v>
      </c>
      <c r="F1609" s="2">
        <v>0</v>
      </c>
      <c r="G1609" s="3">
        <f t="shared" si="70"/>
        <v>1412.7141200000001</v>
      </c>
      <c r="H1609" s="3">
        <f t="shared" si="71"/>
        <v>0.27999999999883585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34818.080000000002</v>
      </c>
      <c r="D1610" s="2">
        <v>0</v>
      </c>
      <c r="E1610" s="2">
        <v>0</v>
      </c>
      <c r="F1610" s="2">
        <v>0</v>
      </c>
      <c r="G1610" s="3">
        <f t="shared" si="70"/>
        <v>1044.5424</v>
      </c>
      <c r="H1610" s="3">
        <f t="shared" si="71"/>
        <v>8.000000000174623E-2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5996.56</v>
      </c>
      <c r="D1612" s="2">
        <v>0</v>
      </c>
      <c r="E1612" s="2">
        <v>0</v>
      </c>
      <c r="F1612" s="2">
        <v>0</v>
      </c>
      <c r="G1612" s="3">
        <f t="shared" si="70"/>
        <v>191.88992000000002</v>
      </c>
      <c r="H1612" s="3">
        <f t="shared" si="71"/>
        <v>0.43999999999959982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6702.96</v>
      </c>
      <c r="D1613" s="2">
        <v>0</v>
      </c>
      <c r="E1613" s="2">
        <v>0</v>
      </c>
      <c r="F1613" s="2">
        <v>0</v>
      </c>
      <c r="G1613" s="3">
        <f t="shared" si="70"/>
        <v>221.19768000000002</v>
      </c>
      <c r="H1613" s="3">
        <f t="shared" si="71"/>
        <v>3.999999999996362E-2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6702.96</v>
      </c>
      <c r="D1617" s="2">
        <v>0</v>
      </c>
      <c r="E1617" s="2">
        <v>0</v>
      </c>
      <c r="F1617" s="2">
        <v>0</v>
      </c>
      <c r="G1617" s="3">
        <f t="shared" si="70"/>
        <v>248.00951999999998</v>
      </c>
      <c r="H1617" s="3">
        <f t="shared" si="71"/>
        <v>3.999999999996362E-2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1040</v>
      </c>
      <c r="D1619" s="2">
        <v>0</v>
      </c>
      <c r="E1619" s="2">
        <v>0</v>
      </c>
      <c r="F1619" s="2">
        <v>0</v>
      </c>
      <c r="G1619" s="3">
        <f>B1619/1000*C1619</f>
        <v>40.56</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387257.04</v>
      </c>
      <c r="D1620" s="2">
        <v>0</v>
      </c>
      <c r="E1620" s="2">
        <v>0</v>
      </c>
      <c r="F1620" s="2">
        <v>0</v>
      </c>
      <c r="G1620" s="3">
        <f t="shared" si="70"/>
        <v>15490.2816</v>
      </c>
      <c r="H1620" s="3">
        <f t="shared" si="71"/>
        <v>3.9999999979045242E-2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387257.04</v>
      </c>
      <c r="D1680" s="2">
        <v>0</v>
      </c>
      <c r="E1680" s="2">
        <v>0</v>
      </c>
      <c r="F1680" s="2">
        <v>0</v>
      </c>
      <c r="G1680" s="3">
        <f t="shared" si="70"/>
        <v>38725.703999999998</v>
      </c>
      <c r="H1680" s="3">
        <f t="shared" si="71"/>
        <v>3.9999999979045242E-2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96969.84</v>
      </c>
      <c r="D1682" s="2">
        <v>0</v>
      </c>
      <c r="E1682" s="2">
        <v>0</v>
      </c>
      <c r="F1682" s="2">
        <v>0</v>
      </c>
      <c r="G1682" s="3">
        <f t="shared" si="70"/>
        <v>9890.9236799999999</v>
      </c>
      <c r="H1682" s="3">
        <f t="shared" si="71"/>
        <v>0.16000000000349246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17125</v>
      </c>
      <c r="D1683" s="2">
        <v>0</v>
      </c>
      <c r="E1683" s="2">
        <v>0</v>
      </c>
      <c r="F1683" s="2">
        <v>0</v>
      </c>
      <c r="G1683" s="3">
        <f t="shared" si="70"/>
        <v>1763.875</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196523.62</v>
      </c>
      <c r="D1684" s="2">
        <v>0</v>
      </c>
      <c r="E1684" s="2">
        <v>0</v>
      </c>
      <c r="F1684" s="2">
        <v>0</v>
      </c>
      <c r="G1684" s="3">
        <f>B1684/1000*C1684</f>
        <v>20438.456479999997</v>
      </c>
      <c r="H1684" s="3">
        <f>ABS(C1684-ROUND(C1684,0))</f>
        <v>0.38000000000465661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76638.58</v>
      </c>
      <c r="D1685" s="14">
        <v>0</v>
      </c>
      <c r="E1685" s="14">
        <v>0</v>
      </c>
      <c r="F1685" s="14">
        <v>0</v>
      </c>
      <c r="G1685" s="15">
        <f t="shared" si="70"/>
        <v>8047.0509000000002</v>
      </c>
      <c r="H1685" s="15">
        <f t="shared" si="71"/>
        <v>0.41999999999825377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2019</v>
      </c>
      <c r="B1" s="415"/>
      <c r="C1" s="415"/>
    </row>
    <row r="2" spans="1:16" ht="33" customHeight="1" x14ac:dyDescent="0.2">
      <c r="A2" s="416" t="s">
        <v>2020</v>
      </c>
      <c r="B2" s="417"/>
      <c r="C2" s="407"/>
      <c r="D2" s="5"/>
      <c r="E2" s="5"/>
      <c r="F2" s="5"/>
      <c r="G2" s="5"/>
      <c r="H2" s="5"/>
      <c r="I2" s="5"/>
      <c r="J2" s="5"/>
      <c r="K2" s="5"/>
      <c r="L2" s="5"/>
      <c r="M2" s="5"/>
      <c r="N2" s="5"/>
      <c r="O2" s="5"/>
      <c r="P2" s="5"/>
    </row>
    <row r="3" spans="1:16" ht="18.75" customHeight="1" x14ac:dyDescent="0.2">
      <c r="A3" s="222" t="s">
        <v>2021</v>
      </c>
      <c r="B3" s="418"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1" t="s">
        <v>2103</v>
      </c>
      <c r="C46" s="407"/>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419" t="s">
        <v>2129</v>
      </c>
      <c r="C59" s="420"/>
      <c r="D59" s="298"/>
      <c r="E59" s="5"/>
      <c r="F59" s="5"/>
      <c r="G59" s="5"/>
      <c r="H59" s="5"/>
      <c r="I59" s="5"/>
      <c r="J59" s="5"/>
      <c r="K59" s="5"/>
      <c r="L59" s="5"/>
      <c r="M59" s="5"/>
      <c r="N59" s="5"/>
      <c r="O59" s="5"/>
      <c r="P59" s="5"/>
    </row>
    <row r="60" spans="1:16" ht="39" customHeight="1" x14ac:dyDescent="0.2">
      <c r="A60" s="329" t="s">
        <v>2130</v>
      </c>
      <c r="B60" s="419" t="s">
        <v>2131</v>
      </c>
      <c r="C60" s="420"/>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70" t="s">
        <v>1980</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2" t="s">
        <v>1982</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26161</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40" t="s">
        <v>1986</v>
      </c>
      <c r="F7" s="374" t="s">
        <v>1987</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40"/>
      <c r="F8" s="354" t="s">
        <v>1990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1991</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1992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1993</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1994</v>
      </c>
      <c r="G12" s="365"/>
      <c r="H12" s="323" t="s">
        <v>3654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40"/>
      <c r="F13" s="337" t="s">
        <v>1997</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1987</v>
      </c>
      <c r="B17" s="344" t="str">
        <f>'PR-RAS'!B6</f>
        <v>PRIHODI POSLOVANJA (šifre 61+62+63+64+65+66+67+68)</v>
      </c>
      <c r="C17" s="345"/>
      <c r="D17" s="345"/>
      <c r="E17" s="345"/>
      <c r="F17" s="346"/>
      <c r="G17" s="28" t="str">
        <f>'PR-RAS'!C6</f>
        <v>6</v>
      </c>
      <c r="H17" s="275">
        <f>'PR-RAS'!D6</f>
        <v>442480.96999999991</v>
      </c>
      <c r="I17" s="275">
        <f>'PR-RAS'!E6</f>
        <v>470073.49000000005</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314149.20999999996</v>
      </c>
      <c r="I18" s="275">
        <f>'PR-RAS'!E152</f>
        <v>377042.62000000005</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425502.50999999995</v>
      </c>
      <c r="I19" s="275">
        <f>'PR-RAS'!E649</f>
        <v>176808.49000000002</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41" t="s">
        <v>8</v>
      </c>
      <c r="C21" s="342"/>
      <c r="D21" s="342"/>
      <c r="E21" s="342"/>
      <c r="F21" s="343"/>
      <c r="G21" s="201" t="s">
        <v>9</v>
      </c>
      <c r="H21" s="265" t="s">
        <v>1999</v>
      </c>
      <c r="I21" s="266" t="s">
        <v>2000</v>
      </c>
      <c r="J21" s="5"/>
      <c r="K21" s="5"/>
      <c r="L21" s="5"/>
      <c r="M21" s="5"/>
      <c r="N21" s="5"/>
      <c r="O21" s="5"/>
      <c r="P21" s="5"/>
      <c r="Q21" s="5"/>
      <c r="R21" s="5"/>
      <c r="S21" s="5"/>
      <c r="T21" s="5"/>
      <c r="U21" s="5"/>
      <c r="V21" s="5"/>
      <c r="W21" s="5"/>
    </row>
    <row r="22" spans="1:23" ht="12.75" customHeight="1" x14ac:dyDescent="0.2">
      <c r="A22" s="361" t="s">
        <v>1990</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2001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1" t="s">
        <v>8</v>
      </c>
      <c r="C32" s="342"/>
      <c r="D32" s="342"/>
      <c r="E32" s="342"/>
      <c r="F32" s="343"/>
      <c r="G32" s="201" t="s">
        <v>9</v>
      </c>
      <c r="H32" s="265" t="s">
        <v>2002</v>
      </c>
      <c r="I32" s="266" t="s">
        <v>2003</v>
      </c>
      <c r="J32" s="5"/>
      <c r="K32" s="5"/>
      <c r="L32" s="5"/>
      <c r="M32" s="5"/>
      <c r="N32" s="5"/>
      <c r="O32" s="5"/>
      <c r="P32" s="5"/>
      <c r="Q32" s="5"/>
      <c r="R32" s="5"/>
      <c r="S32" s="5"/>
      <c r="T32" s="5"/>
      <c r="U32" s="5"/>
      <c r="V32" s="5"/>
      <c r="W32" s="5"/>
    </row>
    <row r="33" spans="1:23" ht="12.75" customHeight="1" x14ac:dyDescent="0.2">
      <c r="A33" s="361" t="s">
        <v>1992</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1" t="s">
        <v>8</v>
      </c>
      <c r="C37" s="342"/>
      <c r="D37" s="342"/>
      <c r="E37" s="342"/>
      <c r="F37" s="343"/>
      <c r="G37" s="201" t="s">
        <v>9</v>
      </c>
      <c r="H37" s="265" t="s">
        <v>1999</v>
      </c>
      <c r="I37" s="266" t="s">
        <v>1951</v>
      </c>
      <c r="J37" s="5"/>
      <c r="K37" s="5"/>
      <c r="L37" s="5"/>
      <c r="M37" s="5"/>
      <c r="N37" s="5"/>
      <c r="O37" s="5"/>
      <c r="P37" s="5"/>
      <c r="Q37" s="5"/>
      <c r="R37" s="5"/>
      <c r="S37" s="5"/>
      <c r="T37" s="5"/>
      <c r="U37" s="5"/>
      <c r="V37" s="5"/>
      <c r="W37" s="5"/>
    </row>
    <row r="38" spans="1:23" ht="12.75" customHeight="1" x14ac:dyDescent="0.2">
      <c r="A38" s="361" t="s">
        <v>1993</v>
      </c>
      <c r="B38" s="344" t="str">
        <f>OBVEZE!B5</f>
        <v>Stanje obveza 1. siječnja (=stanju obveza iz Izvještaja o obvezama na 31. prosinca prethodne godine)</v>
      </c>
      <c r="C38" s="345"/>
      <c r="D38" s="345"/>
      <c r="E38" s="345"/>
      <c r="F38" s="346"/>
      <c r="G38" s="126" t="str">
        <f>OBVEZE!C5</f>
        <v>V001</v>
      </c>
      <c r="H38" s="275">
        <f>OBVEZE!D5</f>
        <v>370284.65</v>
      </c>
      <c r="I38" s="275" t="s">
        <v>2004</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2004</v>
      </c>
      <c r="I39" s="275">
        <f>OBVEZE!D44</f>
        <v>387257.04</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2004</v>
      </c>
      <c r="I41" s="276">
        <f>OBVEZE!D104</f>
        <v>387257.04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2005</v>
      </c>
      <c r="F44" s="356"/>
      <c r="G44" s="229"/>
      <c r="H44" s="357" t="s">
        <v>2006</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80" zoomScaleNormal="100" workbookViewId="0">
      <selection activeCell="E121" sqref="E1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442480.96999999991</v>
      </c>
      <c r="E6" s="60">
        <f>E7+E43+E49+E82+E106+E125+E134+E140</f>
        <v>470073.49000000005</v>
      </c>
      <c r="F6" s="45">
        <f t="shared" ref="F6:F132" si="0">IF(D6&lt;&gt;0,IF(E6/D6&gt;=100,"&gt;&gt;100",E6/D6*100),"-")</f>
        <v>106.23586591757837</v>
      </c>
    </row>
    <row r="7" spans="1:24" ht="12.75" customHeight="1" x14ac:dyDescent="0.2">
      <c r="A7" s="63">
        <v>61</v>
      </c>
      <c r="B7" s="220" t="s">
        <v>17</v>
      </c>
      <c r="C7" s="247" t="s">
        <v>18</v>
      </c>
      <c r="D7" s="60">
        <f>D8+D17+D23+D29+D36+D39</f>
        <v>278219.44</v>
      </c>
      <c r="E7" s="60">
        <f>E8+E17+E23+E29+E36+E39</f>
        <v>310267.17000000004</v>
      </c>
      <c r="F7" s="45">
        <f t="shared" si="0"/>
        <v>111.51886798420701</v>
      </c>
    </row>
    <row r="8" spans="1:24" ht="12.75" customHeight="1" x14ac:dyDescent="0.2">
      <c r="A8" s="63">
        <v>611</v>
      </c>
      <c r="B8" s="220" t="s">
        <v>19</v>
      </c>
      <c r="C8" s="247" t="s">
        <v>20</v>
      </c>
      <c r="D8" s="60">
        <f>SUM(D9:D14)-D15-D16</f>
        <v>263456.83</v>
      </c>
      <c r="E8" s="60">
        <f>SUM(E9:E14)-E15-E16</f>
        <v>303746.14</v>
      </c>
      <c r="F8" s="45">
        <f t="shared" si="0"/>
        <v>115.29256614831355</v>
      </c>
    </row>
    <row r="9" spans="1:24" ht="12.75" customHeight="1" x14ac:dyDescent="0.2">
      <c r="A9" s="63">
        <v>6111</v>
      </c>
      <c r="B9" s="65" t="s">
        <v>21</v>
      </c>
      <c r="C9" s="247" t="s">
        <v>22</v>
      </c>
      <c r="D9" s="194">
        <v>263456.83</v>
      </c>
      <c r="E9" s="194">
        <v>303746.14</v>
      </c>
      <c r="F9" s="45">
        <f t="shared" si="0"/>
        <v>115.29256614831355</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14239.62</v>
      </c>
      <c r="E23" s="60">
        <f t="shared" si="2"/>
        <v>6521.03</v>
      </c>
      <c r="F23" s="45">
        <f t="shared" si="0"/>
        <v>45.794972056838589</v>
      </c>
    </row>
    <row r="24" spans="1:6" ht="12.75" customHeight="1" x14ac:dyDescent="0.2">
      <c r="A24" s="63">
        <v>6131</v>
      </c>
      <c r="B24" s="65" t="s">
        <v>51</v>
      </c>
      <c r="C24" s="247" t="s">
        <v>52</v>
      </c>
      <c r="D24" s="194">
        <v>1288.45</v>
      </c>
      <c r="E24" s="194">
        <v>1341.53</v>
      </c>
      <c r="F24" s="45">
        <f t="shared" si="0"/>
        <v>104.1196786836897</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12951.17</v>
      </c>
      <c r="E27" s="194">
        <v>5179.5</v>
      </c>
      <c r="F27" s="45">
        <f t="shared" si="0"/>
        <v>39.992525771802853</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522.99</v>
      </c>
      <c r="E29" s="60">
        <f>SUM(E30:E35)</f>
        <v>0</v>
      </c>
      <c r="F29" s="45">
        <f t="shared" si="0"/>
        <v>0</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343.98</v>
      </c>
      <c r="E31" s="194">
        <v>0</v>
      </c>
      <c r="F31" s="45">
        <f t="shared" si="0"/>
        <v>0</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179.01</v>
      </c>
      <c r="E33" s="194">
        <v>0</v>
      </c>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144570.52999999997</v>
      </c>
      <c r="E49" s="60">
        <f>E50+E53+E58+E61+E64+E68+E71+E74+E77</f>
        <v>125145.12</v>
      </c>
      <c r="F49" s="45">
        <f t="shared" si="0"/>
        <v>86.563368066783752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1141.6400000000001</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1141.6400000000001</v>
      </c>
      <c r="E57" s="194">
        <v>0</v>
      </c>
      <c r="F57" s="45">
        <f t="shared" si="0"/>
        <v>0</v>
      </c>
    </row>
    <row r="58" spans="1:6" ht="24" x14ac:dyDescent="0.2">
      <c r="A58" s="63">
        <v>633</v>
      </c>
      <c r="B58" s="65" t="s">
        <v>119</v>
      </c>
      <c r="C58" s="247" t="s">
        <v>120</v>
      </c>
      <c r="D58" s="60">
        <f t="shared" ref="D58:E58" si="9">SUM(D59:D60)</f>
        <v>27353.62</v>
      </c>
      <c r="E58" s="60">
        <f t="shared" si="9"/>
        <v>18495</v>
      </c>
      <c r="F58" s="45">
        <f t="shared" si="0"/>
        <v>67.614451030613125</v>
      </c>
    </row>
    <row r="59" spans="1:6" ht="24" x14ac:dyDescent="0.2">
      <c r="A59" s="63">
        <v>6331</v>
      </c>
      <c r="B59" s="65" t="s">
        <v>121</v>
      </c>
      <c r="C59" s="247" t="s">
        <v>122</v>
      </c>
      <c r="D59" s="194">
        <v>27353.62</v>
      </c>
      <c r="E59" s="194">
        <v>18495</v>
      </c>
      <c r="F59" s="45">
        <f t="shared" si="0"/>
        <v>67.614451030613125</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65876.429999999993</v>
      </c>
      <c r="E64" s="60">
        <f>SUM(E65:E67)</f>
        <v>63432.959999999999</v>
      </c>
      <c r="F64" s="45">
        <f t="shared" si="0"/>
        <v>96.29082814596967</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65876.429999999993</v>
      </c>
      <c r="E67" s="192">
        <v>63432.959999999999</v>
      </c>
      <c r="F67" s="71">
        <f t="shared" si="0"/>
        <v>96.29082814596967</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50198.84</v>
      </c>
      <c r="E74" s="60">
        <f t="shared" si="13"/>
        <v>43217.16</v>
      </c>
      <c r="F74" s="45">
        <f t="shared" si="0"/>
        <v>86.091949535088872</v>
      </c>
    </row>
    <row r="75" spans="1:6" ht="12.75" customHeight="1" x14ac:dyDescent="0.2">
      <c r="A75" s="63" t="s">
        <v>153</v>
      </c>
      <c r="B75" s="65" t="s">
        <v>154</v>
      </c>
      <c r="C75" s="247" t="s">
        <v>153</v>
      </c>
      <c r="D75" s="194">
        <v>50198.84</v>
      </c>
      <c r="E75" s="194">
        <v>43217.16</v>
      </c>
      <c r="F75" s="45">
        <f t="shared" si="0"/>
        <v>86.091949535088872</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2845.04</v>
      </c>
      <c r="E82" s="60">
        <f t="shared" si="15"/>
        <v>2286.38</v>
      </c>
      <c r="F82" s="45">
        <f t="shared" si="0"/>
        <v>80.363720720974058</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2845.04</v>
      </c>
      <c r="E91" s="60">
        <f t="shared" si="17"/>
        <v>2286.38</v>
      </c>
      <c r="F91" s="45">
        <f t="shared" si="0"/>
        <v>80.363720720974058</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2476.4299999999998</v>
      </c>
      <c r="E93" s="194">
        <v>2286.38</v>
      </c>
      <c r="F93" s="45">
        <f t="shared" si="0"/>
        <v>92.325646192301022</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368.61</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15169.429999999998</v>
      </c>
      <c r="E106" s="60">
        <f>E107+E112+E120+E124</f>
        <v>31443.77</v>
      </c>
      <c r="F106" s="45">
        <f t="shared" si="0"/>
        <v>207.28379378790106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1732.06</v>
      </c>
      <c r="E112" s="60">
        <f t="shared" si="20"/>
        <v>12029.48</v>
      </c>
      <c r="F112" s="45">
        <f t="shared" si="0"/>
        <v>694.51866563513966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4.2</v>
      </c>
      <c r="E114" s="194">
        <v>6.49</v>
      </c>
      <c r="F114" s="45">
        <f t="shared" si="0"/>
        <v>154.52380952380952</v>
      </c>
    </row>
    <row r="115" spans="1:6" ht="12.75" customHeight="1" x14ac:dyDescent="0.2">
      <c r="A115" s="63">
        <v>6524</v>
      </c>
      <c r="B115" s="64" t="s">
        <v>233</v>
      </c>
      <c r="C115" s="247" t="s">
        <v>234</v>
      </c>
      <c r="D115" s="194">
        <v>1727.86</v>
      </c>
      <c r="E115" s="194">
        <v>1617.94</v>
      </c>
      <c r="F115" s="45">
        <f t="shared" si="0"/>
        <v>93.638373479332827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10405.049999999999</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13437.369999999999</v>
      </c>
      <c r="E120" s="60">
        <f t="shared" si="21"/>
        <v>19414.29</v>
      </c>
      <c r="F120" s="45">
        <f t="shared" si="0"/>
        <v>144.47983496770576</v>
      </c>
    </row>
    <row r="121" spans="1:6" ht="12.75" customHeight="1" x14ac:dyDescent="0.2">
      <c r="A121" s="63">
        <v>6531</v>
      </c>
      <c r="B121" s="64" t="s">
        <v>245</v>
      </c>
      <c r="C121" s="247" t="s">
        <v>246</v>
      </c>
      <c r="D121" s="194">
        <v>1973.9</v>
      </c>
      <c r="E121" s="194">
        <v>7543.18</v>
      </c>
      <c r="F121" s="45">
        <f t="shared" si="0"/>
        <v>382.14600537007954</v>
      </c>
    </row>
    <row r="122" spans="1:6" ht="12.75" customHeight="1" x14ac:dyDescent="0.2">
      <c r="A122" s="63">
        <v>6532</v>
      </c>
      <c r="B122" s="64" t="s">
        <v>247</v>
      </c>
      <c r="C122" s="247" t="s">
        <v>248</v>
      </c>
      <c r="D122" s="194">
        <v>11463.47</v>
      </c>
      <c r="E122" s="194">
        <v>11871.11</v>
      </c>
      <c r="F122" s="45">
        <f t="shared" si="0"/>
        <v>103.55599133595675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746.04</v>
      </c>
      <c r="E125" s="60">
        <f t="shared" si="22"/>
        <v>23.91</v>
      </c>
      <c r="F125" s="45">
        <f t="shared" si="0"/>
        <v>3.2049219880971527</v>
      </c>
    </row>
    <row r="126" spans="1:6" ht="12.75" customHeight="1" x14ac:dyDescent="0.2">
      <c r="A126" s="63">
        <v>661</v>
      </c>
      <c r="B126" s="65" t="s">
        <v>255</v>
      </c>
      <c r="C126" s="247" t="s">
        <v>256</v>
      </c>
      <c r="D126" s="60">
        <f t="shared" ref="D126:E126" si="23">SUM(D127:D128)</f>
        <v>746.04</v>
      </c>
      <c r="E126" s="60">
        <f t="shared" si="23"/>
        <v>23.91</v>
      </c>
      <c r="F126" s="45">
        <f t="shared" si="0"/>
        <v>3.2049219880971527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746.04</v>
      </c>
      <c r="E128" s="194">
        <v>23.91</v>
      </c>
      <c r="F128" s="45">
        <f t="shared" si="0"/>
        <v>3.2049219880971527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930.49</v>
      </c>
      <c r="E140" s="60">
        <f t="shared" si="28"/>
        <v>907.14</v>
      </c>
      <c r="F140" s="45">
        <f t="shared" si="26"/>
        <v>97.490569484895047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930.49</v>
      </c>
      <c r="E151" s="194">
        <v>907.14</v>
      </c>
      <c r="F151" s="45">
        <f t="shared" si="26"/>
        <v>97.490569484895047</v>
      </c>
    </row>
    <row r="152" spans="1:6" ht="12.75" customHeight="1" x14ac:dyDescent="0.2">
      <c r="A152" s="63">
        <v>3</v>
      </c>
      <c r="B152" s="64" t="s">
        <v>307</v>
      </c>
      <c r="C152" s="247" t="s">
        <v>13</v>
      </c>
      <c r="D152" s="60">
        <f>D153+D164+D202+D221+D230+D262+D273</f>
        <v>314149.20999999996</v>
      </c>
      <c r="E152" s="60">
        <f>E153+E164+E202+E221+E230+E262+E273</f>
        <v>377042.62000000005</v>
      </c>
      <c r="F152" s="45">
        <f t="shared" si="26"/>
        <v>120.02023497050975</v>
      </c>
    </row>
    <row r="153" spans="1:6" ht="12.75" customHeight="1" x14ac:dyDescent="0.2">
      <c r="A153" s="63">
        <v>31</v>
      </c>
      <c r="B153" s="64" t="s">
        <v>308</v>
      </c>
      <c r="C153" s="247" t="s">
        <v>309</v>
      </c>
      <c r="D153" s="60">
        <f t="shared" ref="D153:E153" si="30">D154+D159+D160</f>
        <v>95187.65</v>
      </c>
      <c r="E153" s="60">
        <f t="shared" si="30"/>
        <v>103165.35</v>
      </c>
      <c r="F153" s="45">
        <f t="shared" si="26"/>
        <v>108.38102421900322</v>
      </c>
    </row>
    <row r="154" spans="1:6" ht="12.75" customHeight="1" x14ac:dyDescent="0.2">
      <c r="A154" s="63">
        <v>311</v>
      </c>
      <c r="B154" s="64" t="s">
        <v>310</v>
      </c>
      <c r="C154" s="247" t="s">
        <v>311</v>
      </c>
      <c r="D154" s="60">
        <f t="shared" ref="D154:E154" si="31">SUM(D155:D158)</f>
        <v>83938.33</v>
      </c>
      <c r="E154" s="60">
        <f t="shared" si="31"/>
        <v>88938.66</v>
      </c>
      <c r="F154" s="45">
        <f t="shared" si="26"/>
        <v>105.95714734853551</v>
      </c>
    </row>
    <row r="155" spans="1:6" ht="12.75" customHeight="1" x14ac:dyDescent="0.2">
      <c r="A155" s="63">
        <v>3111</v>
      </c>
      <c r="B155" s="64" t="s">
        <v>312</v>
      </c>
      <c r="C155" s="247" t="s">
        <v>313</v>
      </c>
      <c r="D155" s="194">
        <v>83938.33</v>
      </c>
      <c r="E155" s="194">
        <v>88938.66</v>
      </c>
      <c r="F155" s="45">
        <f t="shared" si="26"/>
        <v>105.95714734853551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2150</v>
      </c>
      <c r="F159" s="45" t="str">
        <f t="shared" si="26"/>
        <v>-</v>
      </c>
    </row>
    <row r="160" spans="1:6" ht="12.75" customHeight="1" x14ac:dyDescent="0.2">
      <c r="A160" s="63">
        <v>313</v>
      </c>
      <c r="B160" s="65" t="s">
        <v>322</v>
      </c>
      <c r="C160" s="247" t="s">
        <v>323</v>
      </c>
      <c r="D160" s="60">
        <f t="shared" ref="D160:E160" si="32">SUM(D161:D163)</f>
        <v>11249.32</v>
      </c>
      <c r="E160" s="60">
        <f t="shared" si="32"/>
        <v>12076.69</v>
      </c>
      <c r="F160" s="45">
        <f t="shared" si="26"/>
        <v>107.35484455949337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11249.32</v>
      </c>
      <c r="E162" s="194">
        <v>12076.69</v>
      </c>
      <c r="F162" s="45">
        <f t="shared" si="26"/>
        <v>107.35484455949337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73185.58</v>
      </c>
      <c r="E164" s="60">
        <f>E165+E170+E178+E188+E189+E194</f>
        <v>79066.91</v>
      </c>
      <c r="F164" s="45">
        <f t="shared" si="26"/>
        <v>108.03618691004431</v>
      </c>
    </row>
    <row r="165" spans="1:6" ht="12.75" customHeight="1" x14ac:dyDescent="0.2">
      <c r="A165" s="63">
        <v>321</v>
      </c>
      <c r="B165" s="64" t="s">
        <v>332</v>
      </c>
      <c r="C165" s="247" t="s">
        <v>333</v>
      </c>
      <c r="D165" s="60">
        <f t="shared" ref="D165:E165" si="33">SUM(D166:D169)</f>
        <v>2687.88</v>
      </c>
      <c r="E165" s="60">
        <f t="shared" si="33"/>
        <v>2434.71</v>
      </c>
      <c r="F165" s="45">
        <f t="shared" si="26"/>
        <v>90.5810527255681</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822.88</v>
      </c>
      <c r="E167" s="194">
        <v>778.21</v>
      </c>
      <c r="F167" s="45">
        <f t="shared" si="26"/>
        <v>94.571504958195604</v>
      </c>
    </row>
    <row r="168" spans="1:6" ht="12.75" customHeight="1" x14ac:dyDescent="0.2">
      <c r="A168" s="63">
        <v>3213</v>
      </c>
      <c r="B168" s="64" t="s">
        <v>338</v>
      </c>
      <c r="C168" s="247" t="s">
        <v>339</v>
      </c>
      <c r="D168" s="194">
        <v>0</v>
      </c>
      <c r="E168" s="194">
        <v>110</v>
      </c>
      <c r="F168" s="45" t="str">
        <f t="shared" si="26"/>
        <v>-</v>
      </c>
    </row>
    <row r="169" spans="1:6" ht="12.75" customHeight="1" x14ac:dyDescent="0.2">
      <c r="A169" s="63">
        <v>3214</v>
      </c>
      <c r="B169" s="64" t="s">
        <v>340</v>
      </c>
      <c r="C169" s="247" t="s">
        <v>341</v>
      </c>
      <c r="D169" s="194">
        <v>1865</v>
      </c>
      <c r="E169" s="194">
        <v>1546.5</v>
      </c>
      <c r="F169" s="45">
        <f t="shared" si="26"/>
        <v>82.922252010723867</v>
      </c>
    </row>
    <row r="170" spans="1:6" ht="12.75" customHeight="1" x14ac:dyDescent="0.2">
      <c r="A170" s="63">
        <v>322</v>
      </c>
      <c r="B170" s="64" t="s">
        <v>342</v>
      </c>
      <c r="C170" s="247" t="s">
        <v>343</v>
      </c>
      <c r="D170" s="60">
        <f t="shared" ref="D170:E170" si="34">SUM(D171:D177)</f>
        <v>12430.31</v>
      </c>
      <c r="E170" s="60">
        <f t="shared" si="34"/>
        <v>14707.4</v>
      </c>
      <c r="F170" s="45">
        <f t="shared" si="26"/>
        <v>118.3188512595422</v>
      </c>
    </row>
    <row r="171" spans="1:6" ht="12.75" customHeight="1" x14ac:dyDescent="0.2">
      <c r="A171" s="63">
        <v>3221</v>
      </c>
      <c r="B171" s="64" t="s">
        <v>344</v>
      </c>
      <c r="C171" s="247" t="s">
        <v>345</v>
      </c>
      <c r="D171" s="194">
        <v>1525.35</v>
      </c>
      <c r="E171" s="194">
        <v>1217.22</v>
      </c>
      <c r="F171" s="45">
        <f t="shared" si="26"/>
        <v>79.799390303864698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9601.56</v>
      </c>
      <c r="E173" s="194">
        <v>8939.4500000000007</v>
      </c>
      <c r="F173" s="45">
        <f t="shared" si="26"/>
        <v>93.104141410354174</v>
      </c>
    </row>
    <row r="174" spans="1:6" ht="12.75" customHeight="1" x14ac:dyDescent="0.2">
      <c r="A174" s="63">
        <v>3224</v>
      </c>
      <c r="B174" s="65" t="s">
        <v>350</v>
      </c>
      <c r="C174" s="247" t="s">
        <v>351</v>
      </c>
      <c r="D174" s="194">
        <v>733.32</v>
      </c>
      <c r="E174" s="194">
        <v>4419.33</v>
      </c>
      <c r="F174" s="45">
        <f t="shared" si="26"/>
        <v>602.64686630666006</v>
      </c>
    </row>
    <row r="175" spans="1:6" ht="12.75" customHeight="1" x14ac:dyDescent="0.2">
      <c r="A175" s="63">
        <v>3225</v>
      </c>
      <c r="B175" s="65" t="s">
        <v>352</v>
      </c>
      <c r="C175" s="247" t="s">
        <v>353</v>
      </c>
      <c r="D175" s="194">
        <v>570.08000000000004</v>
      </c>
      <c r="E175" s="194">
        <v>131.4</v>
      </c>
      <c r="F175" s="45">
        <f t="shared" si="26"/>
        <v>23.049396575919168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53446.47</v>
      </c>
      <c r="E178" s="60">
        <f t="shared" si="35"/>
        <v>52248.490000000005</v>
      </c>
      <c r="F178" s="45">
        <f t="shared" si="26"/>
        <v>97.758542332169</v>
      </c>
    </row>
    <row r="179" spans="1:6" ht="12.75" customHeight="1" x14ac:dyDescent="0.2">
      <c r="A179" s="63">
        <v>3231</v>
      </c>
      <c r="B179" s="65" t="s">
        <v>360</v>
      </c>
      <c r="C179" s="247" t="s">
        <v>361</v>
      </c>
      <c r="D179" s="194">
        <v>2322.62</v>
      </c>
      <c r="E179" s="194">
        <v>1101.76</v>
      </c>
      <c r="F179" s="45">
        <f t="shared" si="26"/>
        <v>47.43608511078007</v>
      </c>
    </row>
    <row r="180" spans="1:6" ht="12.75" customHeight="1" x14ac:dyDescent="0.2">
      <c r="A180" s="63">
        <v>3232</v>
      </c>
      <c r="B180" s="65" t="s">
        <v>362</v>
      </c>
      <c r="C180" s="247" t="s">
        <v>363</v>
      </c>
      <c r="D180" s="194">
        <v>32969.03</v>
      </c>
      <c r="E180" s="194">
        <v>35344.519999999997</v>
      </c>
      <c r="F180" s="45">
        <f t="shared" si="26"/>
        <v>107.20521653199988</v>
      </c>
    </row>
    <row r="181" spans="1:6" ht="12.75" customHeight="1" x14ac:dyDescent="0.2">
      <c r="A181" s="63">
        <v>3233</v>
      </c>
      <c r="B181" s="65" t="s">
        <v>364</v>
      </c>
      <c r="C181" s="247" t="s">
        <v>365</v>
      </c>
      <c r="D181" s="194">
        <v>248.85</v>
      </c>
      <c r="E181" s="194">
        <v>0</v>
      </c>
      <c r="F181" s="45">
        <f t="shared" si="26"/>
        <v>0</v>
      </c>
    </row>
    <row r="182" spans="1:6" ht="12.75" customHeight="1" x14ac:dyDescent="0.2">
      <c r="A182" s="63">
        <v>3234</v>
      </c>
      <c r="B182" s="65" t="s">
        <v>366</v>
      </c>
      <c r="C182" s="247" t="s">
        <v>367</v>
      </c>
      <c r="D182" s="194">
        <v>635.97</v>
      </c>
      <c r="E182" s="194">
        <v>356.18</v>
      </c>
      <c r="F182" s="45">
        <f t="shared" si="26"/>
        <v>56.005786436467133</v>
      </c>
    </row>
    <row r="183" spans="1:6" ht="12.75" customHeight="1" x14ac:dyDescent="0.2">
      <c r="A183" s="63">
        <v>3235</v>
      </c>
      <c r="B183" s="64" t="s">
        <v>368</v>
      </c>
      <c r="C183" s="247" t="s">
        <v>369</v>
      </c>
      <c r="D183" s="194">
        <v>1184.5999999999999</v>
      </c>
      <c r="E183" s="194">
        <v>3919.34</v>
      </c>
      <c r="F183" s="45">
        <f t="shared" si="26"/>
        <v>330.85767347627899</v>
      </c>
    </row>
    <row r="184" spans="1:6" ht="12.75" customHeight="1" x14ac:dyDescent="0.2">
      <c r="A184" s="63">
        <v>3236</v>
      </c>
      <c r="B184" s="64" t="s">
        <v>370</v>
      </c>
      <c r="C184" s="247" t="s">
        <v>371</v>
      </c>
      <c r="D184" s="194">
        <v>750</v>
      </c>
      <c r="E184" s="194">
        <v>1475.63</v>
      </c>
      <c r="F184" s="45">
        <f t="shared" si="26"/>
        <v>196.75066666666666</v>
      </c>
    </row>
    <row r="185" spans="1:6" ht="12.75" customHeight="1" x14ac:dyDescent="0.2">
      <c r="A185" s="63">
        <v>3237</v>
      </c>
      <c r="B185" s="64" t="s">
        <v>372</v>
      </c>
      <c r="C185" s="247" t="s">
        <v>373</v>
      </c>
      <c r="D185" s="194">
        <v>9078.5300000000007</v>
      </c>
      <c r="E185" s="194">
        <v>6575</v>
      </c>
      <c r="F185" s="45">
        <f t="shared" si="26"/>
        <v>72.423619242322275</v>
      </c>
    </row>
    <row r="186" spans="1:6" ht="12.75" customHeight="1" x14ac:dyDescent="0.2">
      <c r="A186" s="63">
        <v>3238</v>
      </c>
      <c r="B186" s="64" t="s">
        <v>374</v>
      </c>
      <c r="C186" s="247" t="s">
        <v>375</v>
      </c>
      <c r="D186" s="194">
        <v>895.89</v>
      </c>
      <c r="E186" s="194">
        <v>688.08</v>
      </c>
      <c r="F186" s="45">
        <f t="shared" si="26"/>
        <v>76.804071928473377</v>
      </c>
    </row>
    <row r="187" spans="1:6" ht="12.75" customHeight="1" x14ac:dyDescent="0.2">
      <c r="A187" s="63">
        <v>3239</v>
      </c>
      <c r="B187" s="64" t="s">
        <v>376</v>
      </c>
      <c r="C187" s="247" t="s">
        <v>377</v>
      </c>
      <c r="D187" s="194">
        <v>5360.98</v>
      </c>
      <c r="E187" s="194">
        <v>2787.98</v>
      </c>
      <c r="F187" s="45">
        <f t="shared" si="26"/>
        <v>52.005043853922238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4620.920000000001</v>
      </c>
      <c r="E194" s="60">
        <f t="shared" si="36"/>
        <v>9676.3100000000013</v>
      </c>
      <c r="F194" s="45">
        <f t="shared" si="26"/>
        <v>209.40224024653099</v>
      </c>
    </row>
    <row r="195" spans="1:6" ht="12.75" customHeight="1" x14ac:dyDescent="0.2">
      <c r="A195" s="63">
        <v>3291</v>
      </c>
      <c r="B195" s="183" t="s">
        <v>392</v>
      </c>
      <c r="C195" s="247" t="s">
        <v>393</v>
      </c>
      <c r="D195" s="194">
        <v>3002.07</v>
      </c>
      <c r="E195" s="194">
        <v>4241.28</v>
      </c>
      <c r="F195" s="45">
        <f t="shared" si="26"/>
        <v>141.2785178227023</v>
      </c>
    </row>
    <row r="196" spans="1:6" ht="12.75" customHeight="1" x14ac:dyDescent="0.2">
      <c r="A196" s="63">
        <v>3292</v>
      </c>
      <c r="B196" s="64" t="s">
        <v>394</v>
      </c>
      <c r="C196" s="247" t="s">
        <v>395</v>
      </c>
      <c r="D196" s="194">
        <v>13.42</v>
      </c>
      <c r="E196" s="194">
        <v>728.73</v>
      </c>
      <c r="F196" s="45">
        <f t="shared" si="26"/>
        <v>5430.1788375558872</v>
      </c>
    </row>
    <row r="197" spans="1:6" ht="12.75" customHeight="1" x14ac:dyDescent="0.2">
      <c r="A197" s="63">
        <v>3293</v>
      </c>
      <c r="B197" s="64" t="s">
        <v>396</v>
      </c>
      <c r="C197" s="247" t="s">
        <v>397</v>
      </c>
      <c r="D197" s="194">
        <v>982.45</v>
      </c>
      <c r="E197" s="194">
        <v>1196.27</v>
      </c>
      <c r="F197" s="45">
        <f t="shared" si="26"/>
        <v>121.76395745330551</v>
      </c>
    </row>
    <row r="198" spans="1:6" ht="12.75" customHeight="1" x14ac:dyDescent="0.2">
      <c r="A198" s="63">
        <v>3294</v>
      </c>
      <c r="B198" s="64" t="s">
        <v>398</v>
      </c>
      <c r="C198" s="247" t="s">
        <v>399</v>
      </c>
      <c r="D198" s="194">
        <v>406.06</v>
      </c>
      <c r="E198" s="194">
        <v>406.06</v>
      </c>
      <c r="F198" s="45">
        <f t="shared" si="26"/>
        <v>100</v>
      </c>
    </row>
    <row r="199" spans="1:6" ht="12.75" customHeight="1" x14ac:dyDescent="0.2">
      <c r="A199" s="63">
        <v>3295</v>
      </c>
      <c r="B199" s="64" t="s">
        <v>400</v>
      </c>
      <c r="C199" s="247" t="s">
        <v>401</v>
      </c>
      <c r="D199" s="194">
        <v>73.209999999999994</v>
      </c>
      <c r="E199" s="194">
        <v>2963.07</v>
      </c>
      <c r="F199" s="45">
        <f t="shared" si="26"/>
        <v>4047.3569184537637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143.71</v>
      </c>
      <c r="E201" s="194">
        <v>140.9</v>
      </c>
      <c r="F201" s="45">
        <f t="shared" si="26"/>
        <v>98.044673300396639</v>
      </c>
    </row>
    <row r="202" spans="1:6" ht="12.75" customHeight="1" x14ac:dyDescent="0.2">
      <c r="A202" s="63">
        <v>34</v>
      </c>
      <c r="B202" s="183" t="s">
        <v>406</v>
      </c>
      <c r="C202" s="247" t="s">
        <v>407</v>
      </c>
      <c r="D202" s="60">
        <f t="shared" ref="D202:E202" si="37">D203+D208+D216</f>
        <v>403.37</v>
      </c>
      <c r="E202" s="60">
        <f t="shared" si="37"/>
        <v>583.4</v>
      </c>
      <c r="F202" s="45">
        <f t="shared" si="26"/>
        <v>144.63147978282967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114.32</v>
      </c>
      <c r="E208" s="60">
        <f t="shared" si="39"/>
        <v>97.79</v>
      </c>
      <c r="F208" s="45">
        <f t="shared" si="26"/>
        <v>85.540587823652913</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114.32</v>
      </c>
      <c r="E210" s="194">
        <v>97.79</v>
      </c>
      <c r="F210" s="45">
        <f t="shared" si="26"/>
        <v>85.540587823652913</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289.05</v>
      </c>
      <c r="E216" s="60">
        <f t="shared" si="40"/>
        <v>485.61</v>
      </c>
      <c r="F216" s="45">
        <f t="shared" si="26"/>
        <v>168.00207576543852</v>
      </c>
    </row>
    <row r="217" spans="1:6" ht="12.75" customHeight="1" x14ac:dyDescent="0.2">
      <c r="A217" s="63">
        <v>3431</v>
      </c>
      <c r="B217" s="182" t="s">
        <v>436</v>
      </c>
      <c r="C217" s="247" t="s">
        <v>437</v>
      </c>
      <c r="D217" s="194">
        <v>289.05</v>
      </c>
      <c r="E217" s="194">
        <v>485.61</v>
      </c>
      <c r="F217" s="45">
        <f t="shared" si="26"/>
        <v>168.00207576543852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73530</v>
      </c>
      <c r="E221" s="60">
        <f t="shared" si="41"/>
        <v>101940</v>
      </c>
      <c r="F221" s="45">
        <f t="shared" si="26"/>
        <v>138.63729090167277</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73530</v>
      </c>
      <c r="E225" s="60">
        <f t="shared" si="43"/>
        <v>101940</v>
      </c>
      <c r="F225" s="45">
        <f t="shared" si="26"/>
        <v>138.63729090167277</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73530</v>
      </c>
      <c r="E227" s="194">
        <v>100590</v>
      </c>
      <c r="F227" s="45">
        <f t="shared" si="26"/>
        <v>136.80130558955528</v>
      </c>
    </row>
    <row r="228" spans="1:6" ht="12.75" customHeight="1" x14ac:dyDescent="0.2">
      <c r="A228" s="63">
        <v>3523</v>
      </c>
      <c r="B228" s="64" t="s">
        <v>458</v>
      </c>
      <c r="C228" s="247" t="s">
        <v>459</v>
      </c>
      <c r="D228" s="194">
        <v>0</v>
      </c>
      <c r="E228" s="194">
        <v>1350</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5250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5250</v>
      </c>
      <c r="F237" s="45" t="str">
        <f t="shared" si="44"/>
        <v>-</v>
      </c>
    </row>
    <row r="238" spans="1:6" ht="12" x14ac:dyDescent="0.2">
      <c r="A238" s="63">
        <v>3631</v>
      </c>
      <c r="B238" s="65" t="s">
        <v>478</v>
      </c>
      <c r="C238" s="247" t="s">
        <v>479</v>
      </c>
      <c r="D238" s="194">
        <v>0</v>
      </c>
      <c r="E238" s="194">
        <v>5250</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51604.799999999996</v>
      </c>
      <c r="E262" s="60">
        <f t="shared" si="55"/>
        <v>48218.87999999999</v>
      </c>
      <c r="F262" s="45">
        <f t="shared" ref="F262:F268" si="56">IF(D262&lt;&gt;0,IF(E262/D262&gt;=100,"&gt;&gt;100",E262/D262*100),"-")</f>
        <v>93.438749883731731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51604.799999999996</v>
      </c>
      <c r="E269" s="60">
        <f t="shared" si="58"/>
        <v>48218.87999999999</v>
      </c>
      <c r="F269" s="45">
        <f t="shared" ref="F269:F272" si="59">IF(D269&lt;&gt;0,IF(E269/D269&gt;=100,"&gt;&gt;100",E269/D269*100),"-")</f>
        <v>93.438749883731731</v>
      </c>
    </row>
    <row r="270" spans="1:6" ht="12.75" customHeight="1" x14ac:dyDescent="0.2">
      <c r="A270" s="63">
        <v>3721</v>
      </c>
      <c r="B270" s="65" t="s">
        <v>533</v>
      </c>
      <c r="C270" s="247" t="s">
        <v>534</v>
      </c>
      <c r="D270" s="194">
        <v>42278.7</v>
      </c>
      <c r="E270" s="194">
        <v>39678.699999999997</v>
      </c>
      <c r="F270" s="45">
        <f t="shared" si="59"/>
        <v>93.850331254272248</v>
      </c>
    </row>
    <row r="271" spans="1:6" ht="12.75" customHeight="1" x14ac:dyDescent="0.2">
      <c r="A271" s="63">
        <v>3722</v>
      </c>
      <c r="B271" s="65" t="s">
        <v>535</v>
      </c>
      <c r="C271" s="247" t="s">
        <v>536</v>
      </c>
      <c r="D271" s="194">
        <v>7237.65</v>
      </c>
      <c r="E271" s="194">
        <v>6451.73</v>
      </c>
      <c r="F271" s="45">
        <f t="shared" si="59"/>
        <v>89.141226779410445</v>
      </c>
    </row>
    <row r="272" spans="1:6" ht="12.75" customHeight="1" x14ac:dyDescent="0.2">
      <c r="A272" s="63" t="s">
        <v>537</v>
      </c>
      <c r="B272" s="65" t="s">
        <v>538</v>
      </c>
      <c r="C272" s="247" t="s">
        <v>537</v>
      </c>
      <c r="D272" s="194">
        <v>2088.4499999999998</v>
      </c>
      <c r="E272" s="194">
        <v>2088.4499999999998</v>
      </c>
      <c r="F272" s="45">
        <f t="shared" si="59"/>
        <v>100</v>
      </c>
    </row>
    <row r="273" spans="1:6" ht="24" x14ac:dyDescent="0.2">
      <c r="A273" s="63">
        <v>38</v>
      </c>
      <c r="B273" s="65" t="s">
        <v>539</v>
      </c>
      <c r="C273" s="247" t="s">
        <v>540</v>
      </c>
      <c r="D273" s="60">
        <f t="shared" ref="D273:E273" si="60">D274+D278+D283+D289</f>
        <v>20237.810000000001</v>
      </c>
      <c r="E273" s="60">
        <f t="shared" si="60"/>
        <v>38818.080000000002</v>
      </c>
      <c r="F273" s="45">
        <f t="shared" ref="F273:F277" si="61">IF(D273&lt;&gt;0,IF(E273/D273&gt;=100,"&gt;&gt;100",E273/D273*100),"-")</f>
        <v>191.80968691770502</v>
      </c>
    </row>
    <row r="274" spans="1:6" ht="12.75" customHeight="1" x14ac:dyDescent="0.2">
      <c r="A274" s="63">
        <v>381</v>
      </c>
      <c r="B274" s="64" t="s">
        <v>541</v>
      </c>
      <c r="C274" s="247" t="s">
        <v>542</v>
      </c>
      <c r="D274" s="60">
        <f t="shared" ref="D274:E274" si="62">SUM(D275:D277)</f>
        <v>20237.810000000001</v>
      </c>
      <c r="E274" s="60">
        <f t="shared" si="62"/>
        <v>38818.080000000002</v>
      </c>
      <c r="F274" s="45">
        <f t="shared" si="61"/>
        <v>191.80968691770502</v>
      </c>
    </row>
    <row r="275" spans="1:6" ht="12.75" customHeight="1" x14ac:dyDescent="0.2">
      <c r="A275" s="63">
        <v>3811</v>
      </c>
      <c r="B275" s="64" t="s">
        <v>543</v>
      </c>
      <c r="C275" s="247" t="s">
        <v>544</v>
      </c>
      <c r="D275" s="194">
        <v>20237.810000000001</v>
      </c>
      <c r="E275" s="194">
        <v>38818.080000000002</v>
      </c>
      <c r="F275" s="45">
        <f t="shared" si="61"/>
        <v>191.80968691770502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314149.20999999996</v>
      </c>
      <c r="E299" s="60">
        <f>E152-E297+E298</f>
        <v>377042.62000000005</v>
      </c>
      <c r="F299" s="45">
        <f t="shared" si="68"/>
        <v>120.02023497050975</v>
      </c>
    </row>
    <row r="300" spans="1:6" ht="12.75" customHeight="1" x14ac:dyDescent="0.2">
      <c r="A300" s="63" t="s">
        <v>582</v>
      </c>
      <c r="B300" s="64" t="s">
        <v>593</v>
      </c>
      <c r="C300" s="247" t="s">
        <v>594</v>
      </c>
      <c r="D300" s="60">
        <f>IF(D6&gt;=D299,D6-D299,0)</f>
        <v>128331.75999999995</v>
      </c>
      <c r="E300" s="60">
        <f>IF(E6&gt;=E299,E6-E299,0)</f>
        <v>93030.87</v>
      </c>
      <c r="F300" s="45">
        <f t="shared" si="68"/>
        <v>72.492475751910547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777812.29</v>
      </c>
      <c r="E302" s="194">
        <v>581514.89</v>
      </c>
      <c r="F302" s="45">
        <f t="shared" si="68"/>
        <v>74.762882700143493</v>
      </c>
    </row>
    <row r="303" spans="1:6" ht="12.75" customHeight="1" x14ac:dyDescent="0.2">
      <c r="A303" s="63">
        <v>92221</v>
      </c>
      <c r="B303" s="64" t="s">
        <v>599</v>
      </c>
      <c r="C303" s="247" t="s">
        <v>600</v>
      </c>
      <c r="D303" s="194">
        <v>0</v>
      </c>
      <c r="E303" s="336">
        <v>0</v>
      </c>
      <c r="F303" s="45" t="str">
        <f t="shared" si="68"/>
        <v>-</v>
      </c>
    </row>
    <row r="304" spans="1:6" ht="12.75" customHeight="1" x14ac:dyDescent="0.2">
      <c r="A304" s="63">
        <v>96</v>
      </c>
      <c r="B304" s="220" t="s">
        <v>601</v>
      </c>
      <c r="C304" s="247" t="s">
        <v>602</v>
      </c>
      <c r="D304" s="194">
        <v>29380.54</v>
      </c>
      <c r="E304" s="194">
        <v>20499.669999999998</v>
      </c>
      <c r="F304" s="45">
        <f t="shared" si="68"/>
        <v>69.772951756502763</v>
      </c>
    </row>
    <row r="305" spans="1:6" ht="12" x14ac:dyDescent="0.2">
      <c r="A305" s="63">
        <v>9661</v>
      </c>
      <c r="B305" s="220" t="s">
        <v>603</v>
      </c>
      <c r="C305" s="247" t="s">
        <v>604</v>
      </c>
      <c r="D305" s="194">
        <v>746.04</v>
      </c>
      <c r="E305" s="194"/>
      <c r="F305" s="45">
        <f t="shared" si="68"/>
        <v>0</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82" t="s">
        <v>607</v>
      </c>
      <c r="B307" s="383"/>
      <c r="C307" s="171"/>
      <c r="D307" s="43"/>
      <c r="E307" s="43"/>
      <c r="F307" s="44"/>
    </row>
    <row r="308" spans="1:6" ht="12.75" customHeight="1" x14ac:dyDescent="0.2">
      <c r="A308" s="63">
        <v>7</v>
      </c>
      <c r="B308" s="64" t="s">
        <v>608</v>
      </c>
      <c r="C308" s="247" t="s">
        <v>609</v>
      </c>
      <c r="D308" s="60">
        <f t="shared" ref="D308:E308" si="71">D309+D321+D354+D358</f>
        <v>0</v>
      </c>
      <c r="E308" s="60">
        <f t="shared" si="71"/>
        <v>10405.049999999999</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10405.049999999999</v>
      </c>
      <c r="F321" s="45" t="str">
        <f t="shared" si="72"/>
        <v>-</v>
      </c>
    </row>
    <row r="322" spans="1:6" ht="12.75" customHeight="1" x14ac:dyDescent="0.2">
      <c r="A322" s="63">
        <v>721</v>
      </c>
      <c r="B322" s="64" t="s">
        <v>636</v>
      </c>
      <c r="C322" s="247" t="s">
        <v>637</v>
      </c>
      <c r="D322" s="60">
        <f t="shared" ref="D322:E322" si="77">SUM(D323:D326)</f>
        <v>0</v>
      </c>
      <c r="E322" s="60">
        <f t="shared" si="77"/>
        <v>10405.049999999999</v>
      </c>
      <c r="F322" s="45" t="str">
        <f t="shared" si="72"/>
        <v>-</v>
      </c>
    </row>
    <row r="323" spans="1:6" ht="12.75" customHeight="1" x14ac:dyDescent="0.2">
      <c r="A323" s="63">
        <v>7211</v>
      </c>
      <c r="B323" s="64" t="s">
        <v>638</v>
      </c>
      <c r="C323" s="247" t="s">
        <v>639</v>
      </c>
      <c r="D323" s="194">
        <v>0</v>
      </c>
      <c r="E323" s="194">
        <v>10405.049999999999</v>
      </c>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51497.8</v>
      </c>
      <c r="E360" s="60">
        <f t="shared" si="86"/>
        <v>33526.61</v>
      </c>
      <c r="F360" s="45">
        <f t="shared" si="72"/>
        <v>65.102994691035349</v>
      </c>
    </row>
    <row r="361" spans="1:6" ht="12.75" customHeight="1" x14ac:dyDescent="0.2">
      <c r="A361" s="63">
        <v>41</v>
      </c>
      <c r="B361" s="64" t="s">
        <v>714</v>
      </c>
      <c r="C361" s="247" t="s">
        <v>715</v>
      </c>
      <c r="D361" s="60">
        <f t="shared" ref="D361:E361" si="87">D362+D366</f>
        <v>0</v>
      </c>
      <c r="E361" s="60">
        <f t="shared" si="87"/>
        <v>2250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2250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2250</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1662</v>
      </c>
      <c r="E373" s="60">
        <f t="shared" si="90"/>
        <v>27156.93</v>
      </c>
      <c r="F373" s="45">
        <f t="shared" si="72"/>
        <v>1633.990974729242</v>
      </c>
    </row>
    <row r="374" spans="1:6" ht="12.75" customHeight="1" x14ac:dyDescent="0.2">
      <c r="A374" s="63">
        <v>421</v>
      </c>
      <c r="B374" s="64" t="s">
        <v>732</v>
      </c>
      <c r="C374" s="247" t="s">
        <v>733</v>
      </c>
      <c r="D374" s="60">
        <f t="shared" ref="D374:E374" si="91">SUM(D375:D378)</f>
        <v>0</v>
      </c>
      <c r="E374" s="60">
        <f t="shared" si="91"/>
        <v>10405.049999999999</v>
      </c>
      <c r="F374" s="45" t="str">
        <f t="shared" si="72"/>
        <v>-</v>
      </c>
    </row>
    <row r="375" spans="1:6" ht="12.75" customHeight="1" x14ac:dyDescent="0.2">
      <c r="A375" s="63">
        <v>4211</v>
      </c>
      <c r="B375" s="64" t="s">
        <v>638</v>
      </c>
      <c r="C375" s="247" t="s">
        <v>734</v>
      </c>
      <c r="D375" s="194">
        <v>0</v>
      </c>
      <c r="E375" s="194">
        <v>10405.049999999999</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1662</v>
      </c>
      <c r="E379" s="60">
        <f t="shared" si="92"/>
        <v>1373.75</v>
      </c>
      <c r="F379" s="45">
        <f t="shared" si="72"/>
        <v>82.656438026474135</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1373.75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1662</v>
      </c>
      <c r="E385" s="194">
        <v>0</v>
      </c>
      <c r="F385" s="45">
        <f t="shared" si="72"/>
        <v>0</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15378.13</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15378.13</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49835.8</v>
      </c>
      <c r="E412" s="60">
        <f t="shared" si="100"/>
        <v>4119.68</v>
      </c>
      <c r="F412" s="45">
        <f t="shared" si="72"/>
        <v>8.266507209676579</v>
      </c>
    </row>
    <row r="413" spans="1:6" ht="12.75" customHeight="1" x14ac:dyDescent="0.2">
      <c r="A413" s="63">
        <v>451</v>
      </c>
      <c r="B413" s="64" t="s">
        <v>785</v>
      </c>
      <c r="C413" s="247" t="s">
        <v>786</v>
      </c>
      <c r="D413" s="194">
        <v>49835.8</v>
      </c>
      <c r="E413" s="194">
        <v>4119.68</v>
      </c>
      <c r="F413" s="45">
        <f t="shared" si="72"/>
        <v>8.266507209676579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51497.8</v>
      </c>
      <c r="E418" s="60">
        <f t="shared" si="102"/>
        <v>23121.56</v>
      </c>
      <c r="F418" s="45">
        <f t="shared" si="72"/>
        <v>44.898150988974287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391162.9</v>
      </c>
      <c r="E420" s="194">
        <v>421110.91</v>
      </c>
      <c r="F420" s="45">
        <f t="shared" si="72"/>
        <v>107.65614786064832</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442480.96999999991</v>
      </c>
      <c r="E422" s="60">
        <f>E6+E308</f>
        <v>480478.54000000004</v>
      </c>
      <c r="F422" s="45">
        <f t="shared" si="72"/>
        <v>108.58739077524626</v>
      </c>
    </row>
    <row r="423" spans="1:6" ht="12.75" customHeight="1" x14ac:dyDescent="0.2">
      <c r="A423" s="63" t="s">
        <v>582</v>
      </c>
      <c r="B423" s="64" t="s">
        <v>805</v>
      </c>
      <c r="C423" s="247" t="s">
        <v>806</v>
      </c>
      <c r="D423" s="60">
        <f t="shared" ref="D423:E423" si="103">D299+D360</f>
        <v>365647.00999999995</v>
      </c>
      <c r="E423" s="60">
        <f t="shared" si="103"/>
        <v>410569.23000000004</v>
      </c>
      <c r="F423" s="45">
        <f t="shared" si="72"/>
        <v>112.28567956839031</v>
      </c>
    </row>
    <row r="424" spans="1:6" ht="12.75" customHeight="1" x14ac:dyDescent="0.2">
      <c r="A424" s="63" t="s">
        <v>582</v>
      </c>
      <c r="B424" s="64" t="s">
        <v>807</v>
      </c>
      <c r="C424" s="247" t="s">
        <v>808</v>
      </c>
      <c r="D424" s="60">
        <f t="shared" ref="D424:E424" si="104">IF(D422&gt;=D423,D422-D423,0)</f>
        <v>76833.959999999963</v>
      </c>
      <c r="E424" s="60">
        <f t="shared" si="104"/>
        <v>69909.31</v>
      </c>
      <c r="F424" s="45">
        <f t="shared" si="72"/>
        <v>90.987513854550812</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386649.39</v>
      </c>
      <c r="E426" s="60">
        <f t="shared" si="106"/>
        <v>160403.98000000004</v>
      </c>
      <c r="F426" s="45">
        <f t="shared" si="72"/>
        <v>41.485641552415238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29380.54</v>
      </c>
      <c r="E428" s="81">
        <f t="shared" si="108"/>
        <v>20499.669999999998</v>
      </c>
      <c r="F428" s="61">
        <f t="shared" si="72"/>
        <v>69.772951756502763</v>
      </c>
    </row>
    <row r="429" spans="1:6" s="55" customFormat="1" ht="20.100000000000001" customHeight="1" x14ac:dyDescent="0.2">
      <c r="A429" s="382" t="s">
        <v>819</v>
      </c>
      <c r="B429" s="38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6702.96</v>
      </c>
      <c r="E535" s="60">
        <f>E536+E571+E584+E597+E629</f>
        <v>6702.96</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6702.96</v>
      </c>
      <c r="E597" s="60">
        <f t="shared" si="152"/>
        <v>6702.96</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6702.96</v>
      </c>
      <c r="E603" s="60">
        <f t="shared" si="154"/>
        <v>6702.96</v>
      </c>
      <c r="F603" s="45">
        <f t="shared" si="109"/>
        <v>100</v>
      </c>
    </row>
    <row r="604" spans="1:6" ht="12.75" customHeight="1" x14ac:dyDescent="0.2">
      <c r="A604" s="63">
        <v>5422</v>
      </c>
      <c r="B604" s="64" t="s">
        <v>1158</v>
      </c>
      <c r="C604" s="247" t="s">
        <v>1159</v>
      </c>
      <c r="D604" s="194">
        <v>6702.96</v>
      </c>
      <c r="E604" s="194">
        <v>6702.96</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6702.96</v>
      </c>
      <c r="E640" s="60">
        <f>IF(E535-E430&gt;=0,E535-E430,0)</f>
        <v>6702.96</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31277.88</v>
      </c>
      <c r="E642" s="194">
        <v>46801.84</v>
      </c>
      <c r="F642" s="45">
        <f t="shared" si="109"/>
        <v>149.63239196518433</v>
      </c>
    </row>
    <row r="643" spans="1:6" ht="12.75" customHeight="1" x14ac:dyDescent="0.2">
      <c r="A643" s="63" t="s">
        <v>582</v>
      </c>
      <c r="B643" s="64" t="s">
        <v>1236</v>
      </c>
      <c r="C643" s="247" t="s">
        <v>1237</v>
      </c>
      <c r="D643" s="60">
        <f>D422+D430</f>
        <v>442480.96999999991</v>
      </c>
      <c r="E643" s="60">
        <f>E422+E430</f>
        <v>480478.54000000004</v>
      </c>
      <c r="F643" s="45">
        <f t="shared" si="109"/>
        <v>108.58739077524626</v>
      </c>
    </row>
    <row r="644" spans="1:6" ht="12.75" customHeight="1" x14ac:dyDescent="0.2">
      <c r="A644" s="63" t="s">
        <v>582</v>
      </c>
      <c r="B644" s="64" t="s">
        <v>1238</v>
      </c>
      <c r="C644" s="247" t="s">
        <v>1239</v>
      </c>
      <c r="D644" s="60">
        <f>D423+D535</f>
        <v>372349.97</v>
      </c>
      <c r="E644" s="60">
        <f>E423+E535</f>
        <v>417272.19000000006</v>
      </c>
      <c r="F644" s="45">
        <f t="shared" si="109"/>
        <v>112.06451554165564</v>
      </c>
    </row>
    <row r="645" spans="1:6" ht="12.75" customHeight="1" x14ac:dyDescent="0.2">
      <c r="A645" s="63" t="s">
        <v>582</v>
      </c>
      <c r="B645" s="64" t="s">
        <v>1240</v>
      </c>
      <c r="C645" s="247" t="s">
        <v>1241</v>
      </c>
      <c r="D645" s="60">
        <f t="shared" ref="D645:E645" si="163">IF(D643&gt;=D644,D643-D644,0)</f>
        <v>70130.999999999942</v>
      </c>
      <c r="E645" s="60">
        <f t="shared" si="163"/>
        <v>63206.349999999977</v>
      </c>
      <c r="F645" s="45">
        <f t="shared" si="109"/>
        <v>90.126121116196884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355371.51</v>
      </c>
      <c r="E647" s="60">
        <f>IF(E426-E427+E641-E642&gt;=0,E426-E427+E641-E642,0)</f>
        <v>113602.14000000004</v>
      </c>
      <c r="F647" s="45">
        <f t="shared" si="109"/>
        <v>31.967148970383146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425502.50999999995</v>
      </c>
      <c r="E649" s="60">
        <f t="shared" si="165"/>
        <v>176808.49000000002</v>
      </c>
      <c r="F649" s="45">
        <f t="shared" si="109"/>
        <v>41.552866515405526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740.24</v>
      </c>
      <c r="E651" s="196">
        <v>0.34</v>
      </c>
      <c r="F651" s="61">
        <f t="shared" si="109"/>
        <v>4.5931049389387232E-2</v>
      </c>
    </row>
    <row r="652" spans="1:6" s="55" customFormat="1" ht="20.100000000000001" customHeight="1" x14ac:dyDescent="0.2">
      <c r="A652" s="382" t="s">
        <v>1254</v>
      </c>
      <c r="B652" s="383"/>
      <c r="C652" s="171"/>
      <c r="D652" s="43"/>
      <c r="E652" s="43"/>
      <c r="F652" s="44"/>
    </row>
    <row r="653" spans="1:6" ht="12.75" customHeight="1" x14ac:dyDescent="0.2">
      <c r="A653" s="63">
        <v>11</v>
      </c>
      <c r="B653" s="64" t="s">
        <v>1255</v>
      </c>
      <c r="C653" s="247" t="s">
        <v>1256</v>
      </c>
      <c r="D653" s="194">
        <v>511415.52</v>
      </c>
      <c r="E653" s="194">
        <v>211987.67</v>
      </c>
      <c r="F653" s="45">
        <f t="shared" ref="F653:F740" si="167">IF(D653&lt;&gt;0,IF(E653/D653&gt;=100,"&gt;&gt;100",E653/D653*100),"-")</f>
        <v>41.451160887725898</v>
      </c>
    </row>
    <row r="654" spans="1:6" ht="12.75" customHeight="1" x14ac:dyDescent="0.2">
      <c r="A654" s="63" t="s">
        <v>1257</v>
      </c>
      <c r="B654" s="64" t="s">
        <v>1258</v>
      </c>
      <c r="C654" s="247" t="s">
        <v>1257</v>
      </c>
      <c r="D654" s="194">
        <v>445415.21</v>
      </c>
      <c r="E654" s="194">
        <v>532928.12</v>
      </c>
      <c r="F654" s="45">
        <f t="shared" si="167"/>
        <v>119.6474902597062</v>
      </c>
    </row>
    <row r="655" spans="1:6" ht="12.75" customHeight="1" x14ac:dyDescent="0.2">
      <c r="A655" s="63" t="s">
        <v>1259</v>
      </c>
      <c r="B655" s="64" t="s">
        <v>1260</v>
      </c>
      <c r="C655" s="247" t="s">
        <v>1259</v>
      </c>
      <c r="D655" s="194">
        <v>351004.91</v>
      </c>
      <c r="E655" s="194">
        <v>378906.35</v>
      </c>
      <c r="F655" s="45">
        <f t="shared" si="167"/>
        <v>107.94901700947716</v>
      </c>
    </row>
    <row r="656" spans="1:6" ht="24" x14ac:dyDescent="0.2">
      <c r="A656" s="63">
        <v>11</v>
      </c>
      <c r="B656" s="64" t="s">
        <v>1261</v>
      </c>
      <c r="C656" s="247" t="s">
        <v>1262</v>
      </c>
      <c r="D656" s="60">
        <f t="shared" ref="D656:E656" si="168">+D653+D654-D655</f>
        <v>605825.82000000007</v>
      </c>
      <c r="E656" s="60">
        <f t="shared" si="168"/>
        <v>366009.44000000006</v>
      </c>
      <c r="F656" s="45">
        <f t="shared" si="167"/>
        <v>60.414962175101749</v>
      </c>
    </row>
    <row r="657" spans="1:6" ht="24" x14ac:dyDescent="0.2">
      <c r="A657" s="63" t="s">
        <v>582</v>
      </c>
      <c r="B657" s="64" t="s">
        <v>1263</v>
      </c>
      <c r="C657" s="247" t="s">
        <v>1264</v>
      </c>
      <c r="D657" s="253">
        <v>20</v>
      </c>
      <c r="E657" s="253">
        <v>20</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20</v>
      </c>
      <c r="E659" s="253">
        <v>20</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1190.49</v>
      </c>
      <c r="F663" s="71" t="str">
        <f t="shared" si="167"/>
        <v>-</v>
      </c>
    </row>
    <row r="664" spans="1:6" ht="12.75" customHeight="1" x14ac:dyDescent="0.2">
      <c r="A664" s="70" t="s">
        <v>1278</v>
      </c>
      <c r="B664" s="65" t="s">
        <v>1279</v>
      </c>
      <c r="C664" s="277" t="s">
        <v>1278</v>
      </c>
      <c r="D664" s="192">
        <v>12951.17</v>
      </c>
      <c r="E664" s="192">
        <v>5179.5</v>
      </c>
      <c r="F664" s="71">
        <f t="shared" si="167"/>
        <v>39.992525771802853</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179.01</v>
      </c>
      <c r="E667" s="192">
        <v>0</v>
      </c>
      <c r="F667" s="71">
        <f t="shared" si="167"/>
        <v>0</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27353.62</v>
      </c>
      <c r="E669" s="194">
        <v>18495</v>
      </c>
      <c r="F669" s="45">
        <f t="shared" si="167"/>
        <v>67.614451030613125</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43217.16</v>
      </c>
      <c r="F702" s="71" t="str">
        <f t="shared" si="167"/>
        <v>-</v>
      </c>
    </row>
    <row r="703" spans="1:6" ht="12.75" customHeight="1" x14ac:dyDescent="0.2">
      <c r="A703" s="70">
        <v>63812</v>
      </c>
      <c r="B703" s="182" t="s">
        <v>1341</v>
      </c>
      <c r="C703" s="278" t="s">
        <v>1342</v>
      </c>
      <c r="D703" s="192">
        <v>50198.84</v>
      </c>
      <c r="E703" s="192">
        <v>0</v>
      </c>
      <c r="F703" s="71">
        <f t="shared" si="167"/>
        <v>0</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822.88</v>
      </c>
      <c r="E734" s="192">
        <v>778.21</v>
      </c>
      <c r="F734" s="71">
        <f t="shared" si="167"/>
        <v>94.571504958195604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3002.07</v>
      </c>
      <c r="E741" s="192">
        <v>3002.04</v>
      </c>
      <c r="F741" s="71">
        <f t="shared" ref="F741:F1006" si="169">IF(D741&lt;&gt;0,IF(E741/D741&gt;=100,"&gt;&gt;100",E741/D741*100),"-")</f>
        <v>99.999000689524223</v>
      </c>
    </row>
    <row r="742" spans="1:6" ht="12.75" customHeight="1" x14ac:dyDescent="0.2">
      <c r="A742" s="70" t="s">
        <v>1414</v>
      </c>
      <c r="B742" s="65" t="s">
        <v>1415</v>
      </c>
      <c r="C742" s="278" t="s">
        <v>1414</v>
      </c>
      <c r="D742" s="192">
        <v>13.42</v>
      </c>
      <c r="E742" s="192">
        <v>89.03</v>
      </c>
      <c r="F742" s="71">
        <f t="shared" si="169"/>
        <v>663.41281669150521</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114.32</v>
      </c>
      <c r="E757" s="194">
        <v>97.79</v>
      </c>
      <c r="F757" s="45">
        <f t="shared" si="169"/>
        <v>85.540587823652913</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1350</v>
      </c>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v>5250</v>
      </c>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2000</v>
      </c>
      <c r="E843" s="194">
        <v>1200</v>
      </c>
      <c r="F843" s="45">
        <f t="shared" si="169"/>
        <v>60</v>
      </c>
    </row>
    <row r="844" spans="1:6" ht="12.75" customHeight="1" x14ac:dyDescent="0.2">
      <c r="A844" s="63" t="s">
        <v>1617</v>
      </c>
      <c r="B844" s="64" t="s">
        <v>1618</v>
      </c>
      <c r="C844" s="247" t="s">
        <v>1617</v>
      </c>
      <c r="D844" s="194">
        <v>278.7</v>
      </c>
      <c r="E844" s="194">
        <v>278.7</v>
      </c>
      <c r="F844" s="45">
        <f t="shared" si="169"/>
        <v>100</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40000</v>
      </c>
      <c r="E850" s="194">
        <v>38200</v>
      </c>
      <c r="F850" s="45">
        <f t="shared" si="169"/>
        <v>95.5</v>
      </c>
    </row>
    <row r="851" spans="1:6" ht="12.75" customHeight="1" x14ac:dyDescent="0.2">
      <c r="A851" s="63">
        <v>37221</v>
      </c>
      <c r="B851" s="64" t="s">
        <v>1631</v>
      </c>
      <c r="C851" s="247" t="s">
        <v>1632</v>
      </c>
      <c r="D851" s="194">
        <v>5662.45</v>
      </c>
      <c r="E851" s="194">
        <v>4820.97</v>
      </c>
      <c r="F851" s="45">
        <f t="shared" si="169"/>
        <v>85.13929482821041</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82.07</v>
      </c>
      <c r="E853" s="194">
        <v>43.91</v>
      </c>
      <c r="F853" s="45">
        <f t="shared" si="169"/>
        <v>53.503107103691974</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1493.13</v>
      </c>
      <c r="E855" s="194">
        <v>1586.85</v>
      </c>
      <c r="F855" s="45">
        <f t="shared" si="169"/>
        <v>106.27674750356633</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6702.96</v>
      </c>
      <c r="E974" s="192">
        <v>6702.96</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8" t="s">
        <v>1948</v>
      </c>
      <c r="B1010" s="37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topLeftCell="A16"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1990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2996</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3272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9" t="s">
        <v>2722</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2653</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4" zoomScaleNormal="100" workbookViewId="0">
      <selection activeCell="G109" sqref="G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2132</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370284.65</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397942.58999999997</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373781.02999999997</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103165.35</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77990.34</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583.4</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101940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3150</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48133.86</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38818.080000000002</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23121.56</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v>0</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1040</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380970.2</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367230.68</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102472</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77447.789999999994</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508.53</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98020</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5250</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48714.28</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34818.080000000002</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5996.56</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6702.96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6702.96</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1040</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387257.04</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387257.04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335">
        <v>96969.84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17125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196523.62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76638.58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7"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6" t="s">
        <v>2132</v>
      </c>
      <c r="B1" s="394"/>
      <c r="C1" s="394"/>
      <c r="D1" s="394"/>
      <c r="E1" s="51" t="s">
        <v>2133</v>
      </c>
      <c r="F1" s="51"/>
      <c r="G1" s="51"/>
      <c r="H1" s="51"/>
      <c r="I1" s="51"/>
      <c r="J1" s="51"/>
      <c r="K1" s="51"/>
      <c r="L1" s="51"/>
      <c r="M1" s="51"/>
      <c r="N1" s="51"/>
      <c r="O1" s="51"/>
      <c r="P1" s="51"/>
    </row>
    <row r="2" spans="1:17" ht="37.5" customHeight="1" x14ac:dyDescent="0.2">
      <c r="A2" s="396" t="s">
        <v>2134</v>
      </c>
      <c r="B2" s="394"/>
      <c r="C2" s="394"/>
      <c r="D2" s="394"/>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10</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26161</v>
      </c>
      <c r="P3" s="51"/>
    </row>
    <row r="4" spans="1:17" ht="19.5" customHeight="1" x14ac:dyDescent="0.2">
      <c r="A4" s="400" t="s">
        <v>2145</v>
      </c>
      <c r="B4" s="401"/>
      <c r="C4" s="402"/>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1997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2166</v>
      </c>
      <c r="B23" s="398"/>
      <c r="C23" s="399"/>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1990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1993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1992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2484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Dražena Pejak</cp:lastModifiedBy>
  <cp:lastPrinted>2026-04-14T06:18:28Z</cp:lastPrinted>
  <dcterms:created xsi:type="dcterms:W3CDTF">2022-04-01T05:14:30Z</dcterms:created>
  <dcterms:modified xsi:type="dcterms:W3CDTF">2026-04-14T11:58:11Z</dcterms:modified>
</cp:coreProperties>
</file>