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11\D\F\1. DOKUMENTI\Dokumenti 2026\Vijeće\10. sjednica PRIPREMA\"/>
    </mc:Choice>
  </mc:AlternateContent>
  <xr:revisionPtr revIDLastSave="0" documentId="13_ncr:1_{25A30A56-3970-4EC0-8F50-ACC977DB3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List1!$A$1:$F$252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221" i="1"/>
  <c r="F222" i="1"/>
  <c r="D137" i="1"/>
  <c r="E137" i="1"/>
  <c r="F160" i="1"/>
  <c r="F159" i="1" l="1"/>
  <c r="E62" i="1" l="1"/>
  <c r="F135" i="1"/>
  <c r="F134" i="1"/>
  <c r="F97" i="1"/>
  <c r="F96" i="1"/>
  <c r="F74" i="1"/>
  <c r="F72" i="1"/>
  <c r="F71" i="1"/>
  <c r="F70" i="1"/>
  <c r="F35" i="1"/>
  <c r="F22" i="1"/>
  <c r="F239" i="1" l="1"/>
  <c r="F240" i="1"/>
  <c r="F242" i="1"/>
  <c r="F243" i="1"/>
  <c r="F244" i="1"/>
  <c r="F238" i="1"/>
  <c r="F236" i="1" s="1"/>
  <c r="F193" i="1"/>
  <c r="F194" i="1"/>
  <c r="F196" i="1"/>
  <c r="F197" i="1"/>
  <c r="F198" i="1"/>
  <c r="F199" i="1"/>
  <c r="F200" i="1"/>
  <c r="F201" i="1"/>
  <c r="F202" i="1"/>
  <c r="F203" i="1"/>
  <c r="F204" i="1"/>
  <c r="F205" i="1"/>
  <c r="F206" i="1"/>
  <c r="F208" i="1"/>
  <c r="F209" i="1"/>
  <c r="F211" i="1"/>
  <c r="F212" i="1"/>
  <c r="F213" i="1"/>
  <c r="F214" i="1"/>
  <c r="F215" i="1"/>
  <c r="F216" i="1"/>
  <c r="F218" i="1"/>
  <c r="F220" i="1"/>
  <c r="F224" i="1"/>
  <c r="F225" i="1"/>
  <c r="F226" i="1"/>
  <c r="F228" i="1"/>
  <c r="F229" i="1"/>
  <c r="F230" i="1"/>
  <c r="F232" i="1"/>
  <c r="F233" i="1"/>
  <c r="F234" i="1"/>
  <c r="F191" i="1"/>
  <c r="F190" i="1"/>
  <c r="F188" i="1"/>
  <c r="F182" i="1"/>
  <c r="F183" i="1"/>
  <c r="F184" i="1"/>
  <c r="F185" i="1"/>
  <c r="F186" i="1"/>
  <c r="F181" i="1"/>
  <c r="F168" i="1"/>
  <c r="F170" i="1"/>
  <c r="F171" i="1"/>
  <c r="F173" i="1"/>
  <c r="F174" i="1"/>
  <c r="F176" i="1"/>
  <c r="F177" i="1"/>
  <c r="F167" i="1"/>
  <c r="F65" i="1"/>
  <c r="F66" i="1"/>
  <c r="F68" i="1"/>
  <c r="F76" i="1"/>
  <c r="F77" i="1"/>
  <c r="F78" i="1"/>
  <c r="F80" i="1"/>
  <c r="F81" i="1"/>
  <c r="F82" i="1"/>
  <c r="F84" i="1"/>
  <c r="F85" i="1"/>
  <c r="F86" i="1"/>
  <c r="F88" i="1"/>
  <c r="F89" i="1"/>
  <c r="F91" i="1"/>
  <c r="F92" i="1"/>
  <c r="F93" i="1"/>
  <c r="F95" i="1"/>
  <c r="F99" i="1"/>
  <c r="F100" i="1"/>
  <c r="F101" i="1"/>
  <c r="F103" i="1"/>
  <c r="F105" i="1"/>
  <c r="F106" i="1"/>
  <c r="F107" i="1"/>
  <c r="F109" i="1"/>
  <c r="F111" i="1"/>
  <c r="F112" i="1"/>
  <c r="F113" i="1"/>
  <c r="F115" i="1"/>
  <c r="F117" i="1"/>
  <c r="F118" i="1"/>
  <c r="F119" i="1"/>
  <c r="F121" i="1"/>
  <c r="F123" i="1"/>
  <c r="F124" i="1"/>
  <c r="F125" i="1"/>
  <c r="F127" i="1"/>
  <c r="F129" i="1"/>
  <c r="F130" i="1"/>
  <c r="F131" i="1"/>
  <c r="F133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62" i="1"/>
  <c r="F163" i="1"/>
  <c r="F64" i="1"/>
  <c r="F48" i="1"/>
  <c r="F49" i="1"/>
  <c r="F50" i="1"/>
  <c r="F51" i="1"/>
  <c r="F52" i="1"/>
  <c r="F53" i="1"/>
  <c r="F54" i="1"/>
  <c r="F55" i="1"/>
  <c r="F56" i="1"/>
  <c r="F57" i="1"/>
  <c r="F59" i="1"/>
  <c r="F60" i="1"/>
  <c r="F29" i="1"/>
  <c r="F30" i="1"/>
  <c r="F31" i="1"/>
  <c r="F33" i="1"/>
  <c r="F34" i="1"/>
  <c r="F38" i="1"/>
  <c r="F39" i="1"/>
  <c r="F40" i="1"/>
  <c r="F42" i="1"/>
  <c r="F43" i="1"/>
  <c r="F17" i="1"/>
  <c r="F18" i="1"/>
  <c r="F19" i="1"/>
  <c r="F20" i="1"/>
  <c r="F21" i="1"/>
  <c r="F16" i="1"/>
  <c r="E236" i="1"/>
  <c r="E179" i="1"/>
  <c r="E165" i="1"/>
  <c r="E45" i="1"/>
  <c r="E26" i="1"/>
  <c r="E246" i="1" l="1"/>
  <c r="F179" i="1"/>
  <c r="F165" i="1"/>
  <c r="F14" i="1"/>
  <c r="D236" i="1"/>
  <c r="D179" i="1"/>
  <c r="D165" i="1"/>
  <c r="F137" i="1"/>
  <c r="F62" i="1" s="1"/>
  <c r="D62" i="1"/>
  <c r="D47" i="1"/>
  <c r="D37" i="1"/>
  <c r="F37" i="1" s="1"/>
  <c r="D28" i="1"/>
  <c r="D14" i="1"/>
  <c r="D45" i="1" l="1"/>
  <c r="F47" i="1"/>
  <c r="F45" i="1" s="1"/>
  <c r="D26" i="1"/>
  <c r="D246" i="1" s="1"/>
  <c r="F28" i="1"/>
  <c r="F26" i="1" s="1"/>
  <c r="F246" i="1" s="1"/>
</calcChain>
</file>

<file path=xl/sharedStrings.xml><?xml version="1.0" encoding="utf-8"?>
<sst xmlns="http://schemas.openxmlformats.org/spreadsheetml/2006/main" count="272" uniqueCount="182">
  <si>
    <t xml:space="preserve">Članak 2. </t>
  </si>
  <si>
    <t>Članak 3.</t>
  </si>
  <si>
    <t>Aktivnost</t>
  </si>
  <si>
    <t>Račun</t>
  </si>
  <si>
    <t xml:space="preserve">O p i s   </t>
  </si>
  <si>
    <t>Plan</t>
  </si>
  <si>
    <t>Izvori financiranja</t>
  </si>
  <si>
    <t>Kap. pom iz drž. Proračuna temeljem prijenosa sredstava EU</t>
  </si>
  <si>
    <t>Vodni doprinos</t>
  </si>
  <si>
    <t>Sredstva općinskog proračuna</t>
  </si>
  <si>
    <t>Kapitalne pomoći iz državnog proračuna</t>
  </si>
  <si>
    <t xml:space="preserve">Šumski doprinos </t>
  </si>
  <si>
    <t>Opis aktivnosti</t>
  </si>
  <si>
    <t xml:space="preserve"> </t>
  </si>
  <si>
    <t xml:space="preserve">Rekonstrukcija nerazvrstanih prometnica </t>
  </si>
  <si>
    <t>Sanacija klizišta-ceste</t>
  </si>
  <si>
    <t>Uređenje javnih površina</t>
  </si>
  <si>
    <t>Rekonstrukcija šumskih prometnica</t>
  </si>
  <si>
    <t>Ukupno</t>
  </si>
  <si>
    <t>Članak 4.</t>
  </si>
  <si>
    <t xml:space="preserve">    Program stupa na snagu osmog dana od dana objave u "Glasniku Zagrebačke županije".</t>
  </si>
  <si>
    <t>002 04 1006 K100602</t>
  </si>
  <si>
    <t>412410</t>
  </si>
  <si>
    <t>Kapitalne pomoći Zagrebačke županije</t>
  </si>
  <si>
    <t>002 04 1006 K100603</t>
  </si>
  <si>
    <t>Izgradnja javne rasvjete</t>
  </si>
  <si>
    <t>451110</t>
  </si>
  <si>
    <t>002 04 1006 K100604</t>
  </si>
  <si>
    <t>652210</t>
  </si>
  <si>
    <t>002 04 1006 K100605</t>
  </si>
  <si>
    <t>002 04 1006 K100606</t>
  </si>
  <si>
    <t>421490</t>
  </si>
  <si>
    <t>422730</t>
  </si>
  <si>
    <t xml:space="preserve">Projektna dokumentacija i elaborat (1,000.00 šd / 9,000.00 kpeu) </t>
  </si>
  <si>
    <t xml:space="preserve">Rekonstrukcija - građenje  (2,850.00 kpdp / 7,150.00 kpeu)  </t>
  </si>
  <si>
    <t xml:space="preserve">Dječja igrališta </t>
  </si>
  <si>
    <t>42273</t>
  </si>
  <si>
    <t xml:space="preserve">Dječje igralište (Donji Hruševec) </t>
  </si>
  <si>
    <t>422731</t>
  </si>
  <si>
    <t>422732</t>
  </si>
  <si>
    <t>002 04 1007 K100607</t>
  </si>
  <si>
    <t>451112</t>
  </si>
  <si>
    <t>652410</t>
  </si>
  <si>
    <t>Šumski doprinos</t>
  </si>
  <si>
    <t>Dodatna ulaganja na građevinskim objektima -j.r.</t>
  </si>
  <si>
    <t>Članak 1.</t>
  </si>
  <si>
    <t>Dodatna  ulaganja na građevinskim objektima - šumske prometnice - Gornji Hruševec Milatovići - Popovići_ Produžetak NC GH-03</t>
  </si>
  <si>
    <t>451111</t>
  </si>
  <si>
    <t>Prijedlog</t>
  </si>
  <si>
    <t>Kapitalne pomoći državnog proračuna</t>
  </si>
  <si>
    <t>Dodatna ulaganja na građevinskim objektima-Rek. ner. prometnice- Barbarići Kravarski NC BK 10</t>
  </si>
  <si>
    <t>Stručni nadzor (1.500,00 sop)</t>
  </si>
  <si>
    <t>Dod.ul. na gr. obj. - rek. ostalih ner. prometnica (geodetski elaborati)</t>
  </si>
  <si>
    <t>Radovi</t>
  </si>
  <si>
    <t xml:space="preserve">Dječje igralište (Čakanec) </t>
  </si>
  <si>
    <t>Ostala zemljišta</t>
  </si>
  <si>
    <t>Sportski teren Podvornica</t>
  </si>
  <si>
    <t>Sportski teren Kravarsko-oprema</t>
  </si>
  <si>
    <t>Sportski teren Novo Brdo-oprema</t>
  </si>
  <si>
    <t>Sportski teren Gornji Hruševec-oprema</t>
  </si>
  <si>
    <t>Sportski teren Gladovec Kravarski-oprema</t>
  </si>
  <si>
    <t>Sportski teren Barbarići Kravarski-oprema</t>
  </si>
  <si>
    <t>Sportski teren Donji Hruševec-oprema</t>
  </si>
  <si>
    <t>Sportski teren Barbarići Kravarski-dod. ul. na građ. objektima</t>
  </si>
  <si>
    <t>Sportski teren Novo Brdo-dod. ul. na građ. objektima</t>
  </si>
  <si>
    <t>Sportski teren Gornji Hruševec-dod. ul. na građ. objektima</t>
  </si>
  <si>
    <t>Sportski teren Gladovec Kravarski-dod. ul. na građ. objektima</t>
  </si>
  <si>
    <t>Sportski teren Donji Hruševec-dod. ul. na građ. objektima</t>
  </si>
  <si>
    <r>
      <t>Opremanje (2</t>
    </r>
    <r>
      <rPr>
        <i/>
        <sz val="16"/>
        <rFont val="Arial"/>
        <family val="2"/>
      </rPr>
      <t>,000.00 sop</t>
    </r>
    <r>
      <rPr>
        <sz val="16"/>
        <rFont val="Arial"/>
        <family val="2"/>
      </rPr>
      <t>)</t>
    </r>
  </si>
  <si>
    <r>
      <t>Opremanje (</t>
    </r>
    <r>
      <rPr>
        <i/>
        <sz val="16"/>
        <rFont val="Arial"/>
        <family val="2"/>
      </rPr>
      <t>1,500.00 sop</t>
    </r>
    <r>
      <rPr>
        <sz val="16"/>
        <rFont val="Arial"/>
        <family val="2"/>
      </rPr>
      <t>)</t>
    </r>
  </si>
  <si>
    <t>Vodni doprinos (vd)</t>
  </si>
  <si>
    <t>Šumski doprinos (šd)</t>
  </si>
  <si>
    <t>Sredstva općinskog proračuna (sop)</t>
  </si>
  <si>
    <t>Kap. pom iz drž. Proračuna temeljem prijenosa sredstava EU (kpeu)</t>
  </si>
  <si>
    <t>45111</t>
  </si>
  <si>
    <t>451113</t>
  </si>
  <si>
    <t>451114</t>
  </si>
  <si>
    <t>451115</t>
  </si>
  <si>
    <t>451116</t>
  </si>
  <si>
    <t>451117</t>
  </si>
  <si>
    <t>451118</t>
  </si>
  <si>
    <t>Stručni nadzor (900,00 sop)</t>
  </si>
  <si>
    <t>Dodatna ulaganja na građevinskim objektima-Rek. ner. prometnice- Podvornica NC PO-07</t>
  </si>
  <si>
    <t>Rekonstrukcija (19.400,00 sop)</t>
  </si>
  <si>
    <t>Stručni nadzor (600,00 sop)</t>
  </si>
  <si>
    <t>Rekonstrukcija (9.700,00 sop)</t>
  </si>
  <si>
    <t>Stručni nadzor (300,00 sop)</t>
  </si>
  <si>
    <t>451119</t>
  </si>
  <si>
    <t xml:space="preserve">Sanacija klizišta Panižići </t>
  </si>
  <si>
    <t>Sanacija klizišta Gromići</t>
  </si>
  <si>
    <t>Autobusno stajalište(kućica) - Gladovec Kravarski (2.000,00 sop/5.000,00 šd)</t>
  </si>
  <si>
    <t xml:space="preserve">Sredstva općinskog proračuna </t>
  </si>
  <si>
    <t>Predsjednica Općinskog vijeća 
Dragica Ceković</t>
  </si>
  <si>
    <t>-rekonstrukcija i uređenje groblja, izgradnja javne rasvjete, rekonstrukcija i asfaltiranje nerazvrstanih cesta, sanacija klizišta ceste te uređenje javnih površina što se pretežito odnosi na sportski terene i opremanje dječjih igrališta, zatim rekonstrukcija šumskih prometnica.</t>
  </si>
  <si>
    <t>Rekonstrukcija i uređenje groblja u Kravarskom i Donjem Hruševcu</t>
  </si>
  <si>
    <t>Ulaganja na tuđoj imovini-groblje Kravarsko</t>
  </si>
  <si>
    <t>Dodatna ulaganja na građevinskim objektima-groblje Donji Hruševec</t>
  </si>
  <si>
    <t>Projektna dokumentacija (500.00 šd/9,000.00 kpzž)</t>
  </si>
  <si>
    <t>Projektna dokumentacija (1,000.00 sop/4,000.00 kpzž)</t>
  </si>
  <si>
    <t>Građenje-rekonstrukcija (8,100.00 sop/16,000.00 kpzž)</t>
  </si>
  <si>
    <t>Proširenje javne rasvjete - Podvornica (2.000,00 šd)</t>
  </si>
  <si>
    <t>Proširenje javne rasvjete - Barbarići Kravarski (2.000,00 šd)</t>
  </si>
  <si>
    <t>Proširenje javne rasvjete - Pustike (2.000,00 šd)</t>
  </si>
  <si>
    <t>Proširenje javne rasvjete - Gladovec Kravarski (2.000,00 šd)</t>
  </si>
  <si>
    <t>Proširenje javne rasvjete - Gornji Hruševec (2.000,00 šd)</t>
  </si>
  <si>
    <t>Proširenje javne rasvjete - Donji Hruševec (2.000,00 šd)</t>
  </si>
  <si>
    <t>Proširenje javne rasvjete - Čakanec (2.000,00 sop)</t>
  </si>
  <si>
    <t>Proširenje javne rasvjete - Novo Brdo (2.000,00 sop)</t>
  </si>
  <si>
    <t>Proširenje javne rasvjete - Žitkovčica (2.000,00 sop)</t>
  </si>
  <si>
    <t xml:space="preserve">Dječje igralište (Kravarsko) </t>
  </si>
  <si>
    <r>
      <t>Opremanje (1</t>
    </r>
    <r>
      <rPr>
        <i/>
        <sz val="16"/>
        <rFont val="Arial"/>
        <family val="2"/>
        <charset val="238"/>
      </rPr>
      <t>.500,00 sop, 4.500,00 kpzž</t>
    </r>
    <r>
      <rPr>
        <sz val="16"/>
        <rFont val="Arial"/>
        <family val="2"/>
      </rPr>
      <t>)</t>
    </r>
  </si>
  <si>
    <t>422733</t>
  </si>
  <si>
    <t xml:space="preserve">Dječje igralište (Kravarsko-Lovrići) </t>
  </si>
  <si>
    <r>
      <t>Opremanje (3.0</t>
    </r>
    <r>
      <rPr>
        <i/>
        <sz val="16"/>
        <rFont val="Arial"/>
        <family val="2"/>
        <charset val="238"/>
      </rPr>
      <t>00,00 sop)</t>
    </r>
  </si>
  <si>
    <t>422734</t>
  </si>
  <si>
    <t xml:space="preserve">Dječje igralište (Barbarići Kravarski) </t>
  </si>
  <si>
    <r>
      <t>Opremanje (4.0</t>
    </r>
    <r>
      <rPr>
        <i/>
        <sz val="16"/>
        <rFont val="Arial"/>
        <family val="2"/>
      </rPr>
      <t>00.00 sop</t>
    </r>
    <r>
      <rPr>
        <sz val="16"/>
        <rFont val="Arial"/>
        <family val="2"/>
      </rPr>
      <t>)</t>
    </r>
  </si>
  <si>
    <t>Sportski teren Kravarsko-dod. ul. na građ. objektima (60.000,00)</t>
  </si>
  <si>
    <t>stručni nadzor (2.000,00 sop)</t>
  </si>
  <si>
    <t>rekonstrukcija, (20.000,00 kpdp/20.000,00 kpzž/18.000,00 sop)</t>
  </si>
  <si>
    <t>Geodetski elaborat NC BK-01 Barbarička casta I. odvojak (1.500,00 šd)</t>
  </si>
  <si>
    <t>Geodetski elaborat NC BK-09 Ulica Kirini (1.500,00 šd)</t>
  </si>
  <si>
    <t>Geodetski elaborat NC BK-11 Posavska ulica (1.500,00 šd)</t>
  </si>
  <si>
    <t>Geodetski elaborat NC BK-12 Poljski put (1.500,00 šd)</t>
  </si>
  <si>
    <t>Geodetski elaborat NC DH-12 Cesta odvojak ispod škole (1.500,00 šd)</t>
  </si>
  <si>
    <t>Geodetski elaborat NC GH-10 Put od sportskih terena uz potok Kravarščicu (1.500,00 šd)</t>
  </si>
  <si>
    <t>Geodetski elaborat NC KR-06 Kolarčev odvojak (1.500,00 šd)</t>
  </si>
  <si>
    <t>Geodetski elaborat NC PO-06 Selska cesta (1.500,00 sop)</t>
  </si>
  <si>
    <t>Geodetski elaborat NC PO-07 Petkovići (1.500,00 sop)</t>
  </si>
  <si>
    <t>Geodetski elaborat NC PO-08 I. Podvornički odvojak (1.500,00 sop)</t>
  </si>
  <si>
    <t>Geodetski elaborat NC PO-09 II. Podvornički odvojak (1.500,00 sop)</t>
  </si>
  <si>
    <t>Geodetski elaborat NC PU-07 Rožićeva ulica (1.500,00 sop)</t>
  </si>
  <si>
    <t>Geodetski elaborat NC PU-10 I. Odvojak Vukojevske ceste (1.500,00 sop)</t>
  </si>
  <si>
    <t>Geodetski elaborat NC PU-12 Pušinski put (1.500,00 sop)</t>
  </si>
  <si>
    <t>Geodetski elaborat NC PU-18 Vinogradska (1.500,00 sop)</t>
  </si>
  <si>
    <t>Dodatna ulaganja na građevinskim objektima-Rek. ner. prometnice-I. lijevi odvojak Glavne ulice kod kć. br. 63 NC NB-04</t>
  </si>
  <si>
    <t>Dodatna ulaganja na građevinskim objektima-Rek. ner. prometnice-Odvojak u ulici Gvozdanići NC GK-07</t>
  </si>
  <si>
    <t>Rekonstrukcija (20.000,00 kpzž/8.600,00 sop/500,00 vd)</t>
  </si>
  <si>
    <t>Rekonstrukcija (30.000,00 kpzž/18.500,00 sop)</t>
  </si>
  <si>
    <t>Dodatna ulaganja na građevinskim objektima-Rek. ner. prometnice- Kraleščak NC PU-03</t>
  </si>
  <si>
    <t>Rekonstrukcija (29.100,00 sop)</t>
  </si>
  <si>
    <t>Dodatna ulaganja na građevinskim objektima-Rek. ner. prometnice- Cesta kroz Hađer NC GH-02</t>
  </si>
  <si>
    <t>Dodatna ulaganja na građevinskim objektima-Rek. ner. prometnice- Barbarićka cesta III odvojak NC BK-13</t>
  </si>
  <si>
    <t>Dodatna ulaganja na građevinskim objektima-Rek. ner. prometnice- Prvi odvojak Kraleščak NC PU-04</t>
  </si>
  <si>
    <t>Dodatna ulaganja na građevinskim objektima-Rek. ner. prometnice- Odvojak od lokalne ceste br. 31193 do sportskog centra NC NB-02</t>
  </si>
  <si>
    <t>Stručni nadzor (500,00 sop)</t>
  </si>
  <si>
    <t>Rekonstrukcija (18.500,00 sop)</t>
  </si>
  <si>
    <t>Dodatna ulaganja na građevinskim objektima-Rek. ner. prometnice- Cesta za Šabane NC DH-01</t>
  </si>
  <si>
    <t>Geodetski elaborat NC KR-22 Lovrići II. odvojak (1.500,00 sop)</t>
  </si>
  <si>
    <t>Geodetski elaborat NC ŽI-02 Ulica Vinogradi (1.500,00 sop)</t>
  </si>
  <si>
    <t xml:space="preserve">Kapitalne pomoći iz državnog proračuna (kpdp)    </t>
  </si>
  <si>
    <t xml:space="preserve">Kapitalna pomoć Zagrebačke županije (kpzž)    </t>
  </si>
  <si>
    <t>I. IZMJENE I DOPUNE PROGRAMA GRAĐENJA KOMUNALNE INFRASTRUKTURE U 2026. GODINI</t>
  </si>
  <si>
    <t>Ovim I. izmjenama i dopunama programa utvrđuje se komunalna infrastruktura koja će se graditi u 2026. godini, sukladno odredbama Zakona o komunalnom gospodarstvu ("Narodne novine", broj 68/18, 110/18, 32/20 i 145/24).</t>
  </si>
  <si>
    <t>I. izmjene i dopune programa građenja komunalne infrastrukture za 2026. godinu sadrži procjenu troškova projektiranja, revizije, građenja, provedbe stručnog nadzora, provedbe stručnog nadzora građenja i provedbe vođenja projekta građenja komunalne infrastrukture s naznakom izvora njihova financiranja.</t>
  </si>
  <si>
    <t>Ovim I. izmjenama i dopunama programa planira se sljedeće:</t>
  </si>
  <si>
    <t>Ove I. izmjene i dopune programa stupaju na snagu osmog dana od dana objave u "Glasniku Zagrebačke županije".</t>
  </si>
  <si>
    <t xml:space="preserve">KLASA: 363-02/26-01/
URBROJ: 238-18-26-01                                                                                                                     
KRAVARSKO, . rujan 2026.                                                                                                                 </t>
  </si>
  <si>
    <t>Izmjene plana</t>
  </si>
  <si>
    <t>Novi plan</t>
  </si>
  <si>
    <t xml:space="preserve">                            Na temelju članka 67. Zakona o komunalnom gospodarstvu ("Narodne novine", broj 68/18, 110/18, 32/20 i 145/24), članka 7. Zakona o financiranju vodnog gospodarstva ("Narodne novine", broj 153/09, 90/11, 56/13, 154/14, 119/15, 120/16,127/17, 66/19 i 36/24), članka 69. Zakona o šumama ( "Narodne novine", broj 68/18, 115/18, 98/19, 32/20, 145/20, 101/23 i  36/24), članka 31. Zakona o postupanju s nezakonito izgrađenim zgradama ("Narodne novine", broj 86/12, 143/13, 65/17, 14/19 i 48/26) i članka 29. Statuta Općine Kravarsko ("Glasnik Zagrebačke županije", broj 19/21), Općinsko vijeće Općine Kravarsko na svojoj 10. sjednici održanoj __. rujna 2026. donosi:</t>
  </si>
  <si>
    <t>Višak ostalih prihoda od nefinancijske imovine iz 2025</t>
  </si>
  <si>
    <t>Građenje-rekonstrukcija (41,000.00 kpzž/8,000.00 šd/118.000,00 sop)</t>
  </si>
  <si>
    <t>Stručni nadzor (1.500,00 Šd/2.000,00 sop)</t>
  </si>
  <si>
    <t>Proširenje javne rasvjete - Kravarsko (2.000,00 šd/2.500,00 sop)</t>
  </si>
  <si>
    <t>45112</t>
  </si>
  <si>
    <t>Dodatna ulaganja na građevinskim objektima-Rek. ner. prometnice- Baranićeva ulica NC PU-05</t>
  </si>
  <si>
    <t>Rekonstrukcija (14.500,00 sop)</t>
  </si>
  <si>
    <t>Stručni nadzor (1.200,00 sop)</t>
  </si>
  <si>
    <t>Rekonstrukcija (27.800,00 kpdp/30.000,00 kpzž,)</t>
  </si>
  <si>
    <t xml:space="preserve">Kapitalne pomoći iz državnog proračuna    </t>
  </si>
  <si>
    <t>Stručni nadzor (231,39 sop/ )</t>
  </si>
  <si>
    <t>Višak ostalih prihoda od nefinancijske imovine iz 2025 (opni)</t>
  </si>
  <si>
    <t>Geodetski elaborat NC BK-10 Duga ulica od LC 31198 dio do LC 31199 (1.500,00 šd/750,00 sop)</t>
  </si>
  <si>
    <t>Geodetski elaborat NC NB-02 Odvojak od LC 31193 do sportskog centra(1.700,00 sop)</t>
  </si>
  <si>
    <t>Geodetski elaborat NC PO-03 Podvornički vijenac (1000,00 sop)</t>
  </si>
  <si>
    <t>Geodetski elaborat NC PU-06 Baranićeva ulica (1.250,00 sop)</t>
  </si>
  <si>
    <t>Geodetski elaborat NC DH-07 Cesta za Rake (2.500,00 sop)</t>
  </si>
  <si>
    <t>Geodetski elaborat NC DH-14 Cesta 1. odvojak u Donjem  Selu (2.500,00 sop)</t>
  </si>
  <si>
    <t>nadzor (3.500,00 sop)</t>
  </si>
  <si>
    <t>Izgradnja igrališta (24.500,00 sop/24.000,00 kpzž/35.000,00 kpdp)</t>
  </si>
  <si>
    <t xml:space="preserve">                                                                                                    Točka 5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</si>
</sst>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6"/>
      <name val="Arial"/>
      <family val="2"/>
      <charset val="238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  <charset val="238"/>
    </font>
    <font>
      <sz val="18"/>
      <name val="Arial"/>
      <family val="2"/>
    </font>
    <font>
      <b/>
      <sz val="18"/>
      <name val="Arial"/>
      <family val="2"/>
    </font>
    <font>
      <sz val="18"/>
      <color theme="1"/>
      <name val="Calibri"/>
      <family val="2"/>
      <charset val="238"/>
      <scheme val="minor"/>
    </font>
    <font>
      <sz val="12"/>
      <name val="Arial"/>
      <family val="2"/>
    </font>
    <font>
      <sz val="16"/>
      <color theme="1"/>
      <name val="Calibri"/>
      <family val="2"/>
      <charset val="238"/>
      <scheme val="minor"/>
    </font>
    <font>
      <sz val="15"/>
      <name val="Arial"/>
      <family val="2"/>
      <charset val="238"/>
    </font>
    <font>
      <b/>
      <sz val="16"/>
      <color rgb="FFFF0000"/>
      <name val="Arial"/>
      <family val="2"/>
    </font>
    <font>
      <sz val="16"/>
      <name val="Calibri"/>
      <family val="2"/>
      <charset val="238"/>
      <scheme val="minor"/>
    </font>
    <font>
      <b/>
      <i/>
      <sz val="16"/>
      <name val="Arial"/>
      <family val="2"/>
    </font>
    <font>
      <sz val="16"/>
      <color rgb="FFFF0000"/>
      <name val="Arial"/>
      <family val="2"/>
    </font>
    <font>
      <i/>
      <sz val="16"/>
      <name val="Arial"/>
      <family val="2"/>
    </font>
    <font>
      <sz val="8"/>
      <name val="Calibri"/>
      <family val="2"/>
      <charset val="238"/>
      <scheme val="minor"/>
    </font>
    <font>
      <i/>
      <sz val="16"/>
      <name val="Arial"/>
      <family val="2"/>
      <charset val="238"/>
    </font>
    <font>
      <sz val="16"/>
      <color theme="1"/>
      <name val="Arial"/>
      <family val="2"/>
    </font>
    <font>
      <b/>
      <i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9">
    <xf numFmtId="0" fontId="0" fillId="0" borderId="0" xfId="0"/>
    <xf numFmtId="0" fontId="2" fillId="2" borderId="3" xfId="1" applyFont="1" applyFill="1" applyBorder="1"/>
    <xf numFmtId="0" fontId="5" fillId="2" borderId="0" xfId="1" quotePrefix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7" fillId="2" borderId="6" xfId="1" applyFont="1" applyFill="1" applyBorder="1"/>
    <xf numFmtId="0" fontId="5" fillId="2" borderId="0" xfId="1" quotePrefix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4" xfId="1" applyFont="1" applyFill="1" applyBorder="1" applyAlignment="1">
      <alignment horizont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vertical="center"/>
    </xf>
    <xf numFmtId="4" fontId="2" fillId="2" borderId="5" xfId="1" applyNumberFormat="1" applyFont="1" applyFill="1" applyBorder="1" applyAlignment="1">
      <alignment horizontal="left"/>
    </xf>
    <xf numFmtId="0" fontId="11" fillId="0" borderId="0" xfId="0" applyFont="1"/>
    <xf numFmtId="0" fontId="4" fillId="4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3" fillId="6" borderId="2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left" vertical="center" wrapText="1"/>
    </xf>
    <xf numFmtId="0" fontId="13" fillId="5" borderId="2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14" fillId="0" borderId="0" xfId="0" applyFont="1"/>
    <xf numFmtId="0" fontId="5" fillId="0" borderId="2" xfId="1" quotePrefix="1" applyFont="1" applyBorder="1" applyAlignment="1">
      <alignment horizontal="left" vertical="center" wrapText="1"/>
    </xf>
    <xf numFmtId="0" fontId="5" fillId="0" borderId="2" xfId="1" applyFont="1" applyBorder="1" applyAlignment="1">
      <alignment vertical="center" wrapText="1"/>
    </xf>
    <xf numFmtId="49" fontId="5" fillId="0" borderId="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wrapText="1"/>
    </xf>
    <xf numFmtId="0" fontId="4" fillId="5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vertical="center" wrapText="1"/>
    </xf>
    <xf numFmtId="0" fontId="4" fillId="6" borderId="2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49" fontId="15" fillId="0" borderId="2" xfId="1" applyNumberFormat="1" applyFont="1" applyBorder="1" applyAlignment="1">
      <alignment horizontal="left" vertical="center" wrapText="1"/>
    </xf>
    <xf numFmtId="49" fontId="16" fillId="0" borderId="2" xfId="1" applyNumberFormat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2" xfId="1" applyFont="1" applyBorder="1" applyAlignment="1">
      <alignment vertical="center" wrapText="1"/>
    </xf>
    <xf numFmtId="0" fontId="11" fillId="0" borderId="0" xfId="0" applyFont="1" applyAlignment="1">
      <alignment wrapText="1"/>
    </xf>
    <xf numFmtId="0" fontId="3" fillId="0" borderId="2" xfId="1" applyFont="1" applyBorder="1" applyAlignment="1">
      <alignment vertical="center" wrapText="1"/>
    </xf>
    <xf numFmtId="0" fontId="4" fillId="4" borderId="16" xfId="1" applyFont="1" applyFill="1" applyBorder="1"/>
    <xf numFmtId="0" fontId="4" fillId="4" borderId="17" xfId="1" applyFont="1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 wrapText="1"/>
    </xf>
    <xf numFmtId="0" fontId="5" fillId="2" borderId="0" xfId="1" quotePrefix="1" applyFont="1" applyFill="1" applyAlignment="1">
      <alignment vertical="center" wrapText="1"/>
    </xf>
    <xf numFmtId="0" fontId="5" fillId="2" borderId="6" xfId="1" quotePrefix="1" applyFont="1" applyFill="1" applyBorder="1"/>
    <xf numFmtId="0" fontId="5" fillId="2" borderId="6" xfId="1" quotePrefix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 vertical="center"/>
    </xf>
    <xf numFmtId="4" fontId="4" fillId="4" borderId="18" xfId="1" applyNumberFormat="1" applyFont="1" applyFill="1" applyBorder="1" applyAlignment="1">
      <alignment horizontal="center" vertical="center"/>
    </xf>
    <xf numFmtId="0" fontId="4" fillId="6" borderId="10" xfId="1" applyFont="1" applyFill="1" applyBorder="1"/>
    <xf numFmtId="0" fontId="4" fillId="6" borderId="21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1" xfId="1" applyFont="1" applyBorder="1" applyAlignment="1">
      <alignment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1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1" xfId="1" applyFont="1" applyBorder="1" applyAlignment="1">
      <alignment vertical="center" wrapText="1"/>
    </xf>
    <xf numFmtId="0" fontId="5" fillId="0" borderId="21" xfId="1" applyFont="1" applyBorder="1" applyAlignment="1">
      <alignment horizontal="left" vertical="center" wrapText="1"/>
    </xf>
    <xf numFmtId="49" fontId="15" fillId="0" borderId="2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4" fillId="0" borderId="2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49" fontId="5" fillId="0" borderId="20" xfId="1" applyNumberFormat="1" applyFont="1" applyBorder="1" applyAlignment="1">
      <alignment horizontal="center" vertical="center" wrapText="1"/>
    </xf>
    <xf numFmtId="49" fontId="5" fillId="0" borderId="24" xfId="1" applyNumberFormat="1" applyFont="1" applyBorder="1" applyAlignment="1">
      <alignment horizontal="left" vertical="center" wrapText="1"/>
    </xf>
    <xf numFmtId="49" fontId="5" fillId="0" borderId="21" xfId="1" applyNumberFormat="1" applyFont="1" applyBorder="1" applyAlignment="1">
      <alignment vertical="center" wrapText="1"/>
    </xf>
    <xf numFmtId="0" fontId="3" fillId="0" borderId="21" xfId="1" applyFont="1" applyBorder="1" applyAlignment="1">
      <alignment vertical="center" wrapText="1"/>
    </xf>
    <xf numFmtId="0" fontId="3" fillId="0" borderId="0" xfId="0" applyFont="1" applyAlignment="1">
      <alignment wrapText="1"/>
    </xf>
    <xf numFmtId="49" fontId="5" fillId="0" borderId="15" xfId="1" applyNumberFormat="1" applyFont="1" applyBorder="1" applyAlignment="1">
      <alignment horizontal="center" vertical="center" wrapText="1"/>
    </xf>
    <xf numFmtId="4" fontId="7" fillId="2" borderId="0" xfId="1" applyNumberFormat="1" applyFont="1" applyFill="1" applyAlignment="1">
      <alignment horizontal="right" vertical="center"/>
    </xf>
    <xf numFmtId="4" fontId="10" fillId="2" borderId="0" xfId="1" applyNumberFormat="1" applyFont="1" applyFill="1" applyAlignment="1">
      <alignment horizontal="center" wrapText="1"/>
    </xf>
    <xf numFmtId="0" fontId="4" fillId="2" borderId="0" xfId="1" applyFont="1" applyFill="1" applyAlignment="1">
      <alignment vertical="center"/>
    </xf>
    <xf numFmtId="0" fontId="5" fillId="2" borderId="0" xfId="1" applyFont="1" applyFill="1"/>
    <xf numFmtId="49" fontId="15" fillId="0" borderId="24" xfId="1" applyNumberFormat="1" applyFont="1" applyBorder="1" applyAlignment="1">
      <alignment horizontal="left" vertical="center" wrapText="1"/>
    </xf>
    <xf numFmtId="0" fontId="5" fillId="0" borderId="20" xfId="1" applyFont="1" applyBorder="1" applyAlignment="1">
      <alignment horizontal="center" vertical="center" wrapText="1"/>
    </xf>
    <xf numFmtId="49" fontId="3" fillId="0" borderId="24" xfId="1" applyNumberFormat="1" applyFont="1" applyBorder="1" applyAlignment="1">
      <alignment horizontal="left" vertical="center" wrapText="1"/>
    </xf>
    <xf numFmtId="0" fontId="20" fillId="0" borderId="2" xfId="1" applyFont="1" applyBorder="1" applyAlignment="1">
      <alignment horizontal="center" vertical="center" wrapText="1"/>
    </xf>
    <xf numFmtId="0" fontId="2" fillId="2" borderId="0" xfId="1" quotePrefix="1" applyFont="1" applyFill="1" applyAlignment="1">
      <alignment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vertical="center" wrapText="1"/>
    </xf>
    <xf numFmtId="0" fontId="4" fillId="6" borderId="28" xfId="1" applyFont="1" applyFill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left" vertical="center" wrapText="1"/>
    </xf>
    <xf numFmtId="0" fontId="5" fillId="0" borderId="14" xfId="1" applyFont="1" applyBorder="1" applyAlignment="1">
      <alignment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0" fillId="0" borderId="6" xfId="0" applyBorder="1"/>
    <xf numFmtId="4" fontId="0" fillId="0" borderId="7" xfId="0" applyNumberFormat="1" applyBorder="1" applyAlignment="1">
      <alignment horizontal="right" vertical="center"/>
    </xf>
    <xf numFmtId="0" fontId="4" fillId="4" borderId="21" xfId="1" applyFont="1" applyFill="1" applyBorder="1" applyAlignment="1">
      <alignment horizontal="center" vertical="center" wrapText="1"/>
    </xf>
    <xf numFmtId="4" fontId="13" fillId="5" borderId="34" xfId="1" applyNumberFormat="1" applyFont="1" applyFill="1" applyBorder="1" applyAlignment="1">
      <alignment horizontal="right" vertical="center"/>
    </xf>
    <xf numFmtId="4" fontId="4" fillId="5" borderId="34" xfId="1" applyNumberFormat="1" applyFont="1" applyFill="1" applyBorder="1" applyAlignment="1">
      <alignment horizontal="right" vertical="center"/>
    </xf>
    <xf numFmtId="4" fontId="5" fillId="0" borderId="34" xfId="1" applyNumberFormat="1" applyFont="1" applyBorder="1" applyAlignment="1">
      <alignment horizontal="right" vertical="center"/>
    </xf>
    <xf numFmtId="4" fontId="4" fillId="0" borderId="34" xfId="1" applyNumberFormat="1" applyFont="1" applyBorder="1" applyAlignment="1">
      <alignment horizontal="right" vertical="center"/>
    </xf>
    <xf numFmtId="4" fontId="4" fillId="0" borderId="35" xfId="1" applyNumberFormat="1" applyFont="1" applyBorder="1" applyAlignment="1">
      <alignment horizontal="right" vertical="center"/>
    </xf>
    <xf numFmtId="4" fontId="4" fillId="0" borderId="34" xfId="1" applyNumberFormat="1" applyFont="1" applyBorder="1" applyAlignment="1">
      <alignment horizontal="right" vertical="center" wrapText="1"/>
    </xf>
    <xf numFmtId="4" fontId="3" fillId="0" borderId="34" xfId="1" applyNumberFormat="1" applyFont="1" applyBorder="1" applyAlignment="1">
      <alignment horizontal="right" vertical="center" wrapText="1"/>
    </xf>
    <xf numFmtId="4" fontId="5" fillId="0" borderId="34" xfId="1" applyNumberFormat="1" applyFont="1" applyBorder="1" applyAlignment="1">
      <alignment horizontal="right" vertical="center" wrapText="1"/>
    </xf>
    <xf numFmtId="4" fontId="5" fillId="0" borderId="35" xfId="1" applyNumberFormat="1" applyFont="1" applyBorder="1" applyAlignment="1">
      <alignment horizontal="right" vertical="center" wrapText="1"/>
    </xf>
    <xf numFmtId="4" fontId="5" fillId="0" borderId="36" xfId="1" applyNumberFormat="1" applyFont="1" applyBorder="1" applyAlignment="1">
      <alignment horizontal="right" vertical="center" wrapText="1"/>
    </xf>
    <xf numFmtId="4" fontId="5" fillId="0" borderId="37" xfId="1" applyNumberFormat="1" applyFont="1" applyBorder="1" applyAlignment="1">
      <alignment horizontal="right" vertical="center" wrapText="1"/>
    </xf>
    <xf numFmtId="4" fontId="4" fillId="6" borderId="2" xfId="1" applyNumberFormat="1" applyFont="1" applyFill="1" applyBorder="1" applyAlignment="1">
      <alignment horizontal="right" vertical="center"/>
    </xf>
    <xf numFmtId="4" fontId="13" fillId="5" borderId="2" xfId="1" applyNumberFormat="1" applyFont="1" applyFill="1" applyBorder="1" applyAlignment="1">
      <alignment horizontal="right" vertical="center"/>
    </xf>
    <xf numFmtId="4" fontId="5" fillId="5" borderId="2" xfId="1" applyNumberFormat="1" applyFont="1" applyFill="1" applyBorder="1" applyAlignment="1">
      <alignment horizontal="right" vertical="center"/>
    </xf>
    <xf numFmtId="4" fontId="4" fillId="5" borderId="2" xfId="1" applyNumberFormat="1" applyFont="1" applyFill="1" applyBorder="1" applyAlignment="1">
      <alignment horizontal="right" vertical="center"/>
    </xf>
    <xf numFmtId="4" fontId="5" fillId="0" borderId="2" xfId="1" applyNumberFormat="1" applyFont="1" applyBorder="1" applyAlignment="1">
      <alignment horizontal="right" vertical="center"/>
    </xf>
    <xf numFmtId="4" fontId="4" fillId="0" borderId="2" xfId="1" applyNumberFormat="1" applyFont="1" applyBorder="1" applyAlignment="1">
      <alignment horizontal="right" vertical="center"/>
    </xf>
    <xf numFmtId="4" fontId="4" fillId="0" borderId="14" xfId="1" applyNumberFormat="1" applyFont="1" applyBorder="1" applyAlignment="1">
      <alignment horizontal="right" vertical="center"/>
    </xf>
    <xf numFmtId="4" fontId="4" fillId="6" borderId="27" xfId="1" applyNumberFormat="1" applyFont="1" applyFill="1" applyBorder="1" applyAlignment="1">
      <alignment horizontal="right" vertical="center" wrapText="1"/>
    </xf>
    <xf numFmtId="4" fontId="4" fillId="0" borderId="2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5" fillId="0" borderId="2" xfId="1" applyNumberFormat="1" applyFont="1" applyBorder="1" applyAlignment="1">
      <alignment horizontal="right" vertical="center" wrapText="1"/>
    </xf>
    <xf numFmtId="4" fontId="5" fillId="0" borderId="20" xfId="1" applyNumberFormat="1" applyFont="1" applyBorder="1" applyAlignment="1">
      <alignment horizontal="right" vertical="center" wrapText="1"/>
    </xf>
    <xf numFmtId="4" fontId="5" fillId="0" borderId="14" xfId="1" applyNumberFormat="1" applyFont="1" applyBorder="1" applyAlignment="1">
      <alignment horizontal="right" vertical="center" wrapText="1"/>
    </xf>
    <xf numFmtId="4" fontId="5" fillId="0" borderId="27" xfId="1" applyNumberFormat="1" applyFont="1" applyBorder="1" applyAlignment="1">
      <alignment horizontal="right" vertical="center" wrapText="1"/>
    </xf>
    <xf numFmtId="4" fontId="4" fillId="6" borderId="2" xfId="1" applyNumberFormat="1" applyFont="1" applyFill="1" applyBorder="1" applyAlignment="1">
      <alignment horizontal="right" vertical="center" wrapText="1"/>
    </xf>
    <xf numFmtId="4" fontId="5" fillId="0" borderId="15" xfId="1" applyNumberFormat="1" applyFont="1" applyBorder="1" applyAlignment="1">
      <alignment horizontal="right" vertical="center" wrapText="1"/>
    </xf>
    <xf numFmtId="4" fontId="4" fillId="4" borderId="38" xfId="1" applyNumberFormat="1" applyFont="1" applyFill="1" applyBorder="1" applyAlignment="1">
      <alignment horizontal="right" vertical="center"/>
    </xf>
    <xf numFmtId="0" fontId="5" fillId="2" borderId="6" xfId="1" applyFont="1" applyFill="1" applyBorder="1"/>
    <xf numFmtId="4" fontId="13" fillId="5" borderId="39" xfId="1" applyNumberFormat="1" applyFont="1" applyFill="1" applyBorder="1" applyAlignment="1">
      <alignment horizontal="right" vertical="center"/>
    </xf>
    <xf numFmtId="4" fontId="5" fillId="5" borderId="39" xfId="1" applyNumberFormat="1" applyFont="1" applyFill="1" applyBorder="1" applyAlignment="1">
      <alignment horizontal="right" vertical="center"/>
    </xf>
    <xf numFmtId="4" fontId="4" fillId="5" borderId="39" xfId="1" applyNumberFormat="1" applyFont="1" applyFill="1" applyBorder="1" applyAlignment="1">
      <alignment horizontal="right" vertical="center"/>
    </xf>
    <xf numFmtId="4" fontId="5" fillId="0" borderId="39" xfId="1" applyNumberFormat="1" applyFont="1" applyBorder="1" applyAlignment="1">
      <alignment horizontal="right" vertical="center"/>
    </xf>
    <xf numFmtId="4" fontId="4" fillId="0" borderId="39" xfId="1" applyNumberFormat="1" applyFont="1" applyBorder="1" applyAlignment="1">
      <alignment horizontal="right" vertical="center"/>
    </xf>
    <xf numFmtId="0" fontId="4" fillId="2" borderId="6" xfId="1" applyFont="1" applyFill="1" applyBorder="1" applyAlignment="1">
      <alignment vertical="center"/>
    </xf>
    <xf numFmtId="0" fontId="2" fillId="2" borderId="33" xfId="1" quotePrefix="1" applyFont="1" applyFill="1" applyBorder="1" applyAlignment="1">
      <alignment horizontal="left" vertical="top" wrapText="1"/>
    </xf>
    <xf numFmtId="4" fontId="4" fillId="6" borderId="23" xfId="1" applyNumberFormat="1" applyFont="1" applyFill="1" applyBorder="1" applyAlignment="1">
      <alignment horizontal="right" vertical="center"/>
    </xf>
    <xf numFmtId="4" fontId="4" fillId="6" borderId="41" xfId="1" applyNumberFormat="1" applyFont="1" applyFill="1" applyBorder="1" applyAlignment="1">
      <alignment horizontal="right" vertical="center" wrapText="1"/>
    </xf>
    <xf numFmtId="4" fontId="4" fillId="6" borderId="23" xfId="1" applyNumberFormat="1" applyFont="1" applyFill="1" applyBorder="1" applyAlignment="1">
      <alignment horizontal="right" vertical="center" wrapText="1"/>
    </xf>
    <xf numFmtId="4" fontId="5" fillId="0" borderId="23" xfId="1" applyNumberFormat="1" applyFont="1" applyBorder="1" applyAlignment="1">
      <alignment horizontal="right" vertical="center"/>
    </xf>
    <xf numFmtId="4" fontId="4" fillId="0" borderId="23" xfId="1" applyNumberFormat="1" applyFont="1" applyBorder="1" applyAlignment="1">
      <alignment horizontal="right" vertical="center"/>
    </xf>
    <xf numFmtId="4" fontId="4" fillId="0" borderId="40" xfId="1" applyNumberFormat="1" applyFont="1" applyBorder="1" applyAlignment="1">
      <alignment horizontal="right" vertical="center"/>
    </xf>
    <xf numFmtId="4" fontId="4" fillId="0" borderId="23" xfId="1" applyNumberFormat="1" applyFont="1" applyBorder="1" applyAlignment="1">
      <alignment horizontal="right" vertical="center" wrapText="1"/>
    </xf>
    <xf numFmtId="4" fontId="3" fillId="0" borderId="23" xfId="1" applyNumberFormat="1" applyFont="1" applyBorder="1" applyAlignment="1">
      <alignment horizontal="right" vertical="center" wrapText="1"/>
    </xf>
    <xf numFmtId="4" fontId="5" fillId="0" borderId="23" xfId="1" applyNumberFormat="1" applyFont="1" applyBorder="1" applyAlignment="1">
      <alignment horizontal="right" vertical="center" wrapText="1"/>
    </xf>
    <xf numFmtId="4" fontId="5" fillId="0" borderId="42" xfId="1" applyNumberFormat="1" applyFont="1" applyBorder="1" applyAlignment="1">
      <alignment horizontal="right" vertical="center" wrapText="1"/>
    </xf>
    <xf numFmtId="4" fontId="5" fillId="0" borderId="40" xfId="1" applyNumberFormat="1" applyFont="1" applyBorder="1" applyAlignment="1">
      <alignment horizontal="right" vertical="center" wrapText="1"/>
    </xf>
    <xf numFmtId="4" fontId="5" fillId="0" borderId="41" xfId="1" applyNumberFormat="1" applyFont="1" applyBorder="1" applyAlignment="1">
      <alignment horizontal="right" vertical="center" wrapText="1"/>
    </xf>
    <xf numFmtId="4" fontId="5" fillId="0" borderId="43" xfId="1" applyNumberFormat="1" applyFont="1" applyBorder="1" applyAlignment="1">
      <alignment horizontal="right" vertical="center" wrapText="1"/>
    </xf>
    <xf numFmtId="4" fontId="14" fillId="0" borderId="0" xfId="0" applyNumberFormat="1" applyFont="1"/>
    <xf numFmtId="49" fontId="5" fillId="0" borderId="27" xfId="1" applyNumberFormat="1" applyFont="1" applyBorder="1" applyAlignment="1">
      <alignment horizontal="center" vertical="center" wrapText="1"/>
    </xf>
    <xf numFmtId="49" fontId="5" fillId="0" borderId="28" xfId="1" applyNumberFormat="1" applyFont="1" applyBorder="1" applyAlignment="1">
      <alignment horizontal="left" vertical="center" wrapText="1"/>
    </xf>
    <xf numFmtId="49" fontId="21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6" borderId="10" xfId="1" applyFont="1" applyFill="1" applyBorder="1" applyAlignment="1">
      <alignment horizontal="center" wrapText="1"/>
    </xf>
    <xf numFmtId="0" fontId="4" fillId="6" borderId="2" xfId="1" applyFont="1" applyFill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6" borderId="10" xfId="1" applyFont="1" applyFill="1" applyBorder="1" applyAlignment="1">
      <alignment horizontal="center"/>
    </xf>
    <xf numFmtId="0" fontId="4" fillId="6" borderId="2" xfId="1" applyFont="1" applyFill="1" applyBorder="1" applyAlignment="1">
      <alignment horizontal="center"/>
    </xf>
    <xf numFmtId="0" fontId="4" fillId="0" borderId="3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29" xfId="1" applyFont="1" applyBorder="1" applyAlignment="1">
      <alignment horizontal="center" wrapText="1"/>
    </xf>
    <xf numFmtId="0" fontId="2" fillId="2" borderId="0" xfId="1" quotePrefix="1" applyFont="1" applyFill="1" applyAlignment="1">
      <alignment horizontal="center" vertical="top" wrapText="1"/>
    </xf>
    <xf numFmtId="0" fontId="2" fillId="2" borderId="32" xfId="1" quotePrefix="1" applyFont="1" applyFill="1" applyBorder="1" applyAlignment="1">
      <alignment horizontal="left" vertical="top" wrapText="1"/>
    </xf>
    <xf numFmtId="0" fontId="2" fillId="2" borderId="33" xfId="1" quotePrefix="1" applyFont="1" applyFill="1" applyBorder="1" applyAlignment="1">
      <alignment horizontal="left" vertical="top" wrapText="1"/>
    </xf>
    <xf numFmtId="0" fontId="4" fillId="0" borderId="10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6" borderId="26" xfId="1" applyFont="1" applyFill="1" applyBorder="1" applyAlignment="1">
      <alignment horizontal="center" wrapText="1"/>
    </xf>
    <xf numFmtId="0" fontId="4" fillId="6" borderId="27" xfId="1" applyFont="1" applyFill="1" applyBorder="1" applyAlignment="1">
      <alignment horizontal="center" wrapText="1"/>
    </xf>
    <xf numFmtId="0" fontId="4" fillId="6" borderId="22" xfId="1" applyFont="1" applyFill="1" applyBorder="1" applyAlignment="1">
      <alignment horizontal="center" wrapText="1"/>
    </xf>
    <xf numFmtId="0" fontId="4" fillId="6" borderId="23" xfId="1" applyFont="1" applyFill="1" applyBorder="1" applyAlignment="1">
      <alignment horizontal="center" wrapText="1"/>
    </xf>
    <xf numFmtId="0" fontId="4" fillId="6" borderId="10" xfId="1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/>
    </xf>
    <xf numFmtId="0" fontId="4" fillId="5" borderId="11" xfId="1" applyFont="1" applyFill="1" applyBorder="1" applyAlignment="1">
      <alignment horizontal="center"/>
    </xf>
    <xf numFmtId="0" fontId="4" fillId="5" borderId="12" xfId="1" applyFont="1" applyFill="1" applyBorder="1" applyAlignment="1">
      <alignment horizontal="center"/>
    </xf>
    <xf numFmtId="0" fontId="4" fillId="5" borderId="13" xfId="1" applyFont="1" applyFill="1" applyBorder="1" applyAlignment="1">
      <alignment horizontal="center"/>
    </xf>
    <xf numFmtId="0" fontId="12" fillId="2" borderId="6" xfId="1" applyFont="1" applyFill="1" applyBorder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12" fillId="2" borderId="7" xfId="1" applyFont="1" applyFill="1" applyBorder="1" applyAlignment="1">
      <alignment horizontal="left" vertical="center" wrapText="1" indent="1"/>
    </xf>
    <xf numFmtId="0" fontId="8" fillId="3" borderId="6" xfId="1" applyFont="1" applyFill="1" applyBorder="1" applyAlignment="1">
      <alignment horizontal="center"/>
    </xf>
    <xf numFmtId="0" fontId="8" fillId="3" borderId="0" xfId="1" applyFont="1" applyFill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8" xfId="1" quotePrefix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4" fontId="4" fillId="6" borderId="34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Border="1" applyAlignment="1">
      <alignment horizontal="left" vertical="center" wrapText="1"/>
    </xf>
    <xf numFmtId="4" fontId="4" fillId="4" borderId="44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4" fillId="2" borderId="0" xfId="1" applyFont="1" applyFill="1" applyBorder="1" applyAlignment="1">
      <alignment vertical="center"/>
    </xf>
    <xf numFmtId="0" fontId="2" fillId="2" borderId="7" xfId="1" quotePrefix="1" applyFont="1" applyFill="1" applyBorder="1" applyAlignment="1">
      <alignment horizontal="center" vertical="center" wrapText="1"/>
    </xf>
    <xf numFmtId="0" fontId="5" fillId="2" borderId="0" xfId="1" applyFont="1" applyFill="1" applyBorder="1"/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 wrapText="1"/>
    </xf>
    <xf numFmtId="0" fontId="2" fillId="2" borderId="45" xfId="1" quotePrefix="1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423729</xdr:colOff>
      <xdr:row>1</xdr:row>
      <xdr:rowOff>80720</xdr:rowOff>
    </xdr:from>
    <xdr:to>
      <xdr:col>0</xdr:col>
      <xdr:colOff>929268</xdr:colOff>
      <xdr:row>2</xdr:row>
      <xdr:rowOff>294913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5E1EA2CF-2D2B-41A2-A916-E089AD4D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3729" y="278190"/>
          <a:ext cx="505539" cy="655595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8"/>
  <sheetViews>
    <sheetView tabSelected="1" view="pageBreakPreview" topLeftCell="A233" zoomScale="82" zoomScaleNormal="70" zoomScaleSheetLayoutView="82" workbookViewId="0">
      <selection activeCell="Q248" sqref="Q248"/>
    </sheetView>
  </sheetViews>
  <sheetFormatPr defaultRowHeight="15" x14ac:dyDescent="0.25"/>
  <cols>
    <col min="1" max="1" width="17.28515625" customWidth="1"/>
    <col min="2" max="2" width="14.140625" style="5" customWidth="1"/>
    <col min="3" max="3" width="88.5703125" style="9" customWidth="1"/>
    <col min="4" max="4" width="18.28515625" style="9" customWidth="1"/>
    <col min="5" max="5" width="16.42578125" style="9" customWidth="1"/>
    <col min="6" max="6" width="22.85546875" style="11" customWidth="1"/>
  </cols>
  <sheetData>
    <row r="1" spans="1:6" ht="15.75" thickBot="1" x14ac:dyDescent="0.3"/>
    <row r="2" spans="1:6" ht="34.5" customHeight="1" x14ac:dyDescent="0.25">
      <c r="A2" s="1"/>
      <c r="B2" s="4"/>
      <c r="C2" s="10" t="s">
        <v>181</v>
      </c>
      <c r="D2" s="10"/>
      <c r="E2" s="10"/>
      <c r="F2" s="13" t="s">
        <v>48</v>
      </c>
    </row>
    <row r="3" spans="1:6" ht="41.25" customHeight="1" x14ac:dyDescent="0.25">
      <c r="A3" s="170" t="s">
        <v>160</v>
      </c>
      <c r="B3" s="171"/>
      <c r="C3" s="171"/>
      <c r="D3" s="171"/>
      <c r="E3" s="171"/>
      <c r="F3" s="172"/>
    </row>
    <row r="4" spans="1:6" s="12" customFormat="1" ht="63" customHeight="1" x14ac:dyDescent="0.25">
      <c r="A4" s="170"/>
      <c r="B4" s="171"/>
      <c r="C4" s="171"/>
      <c r="D4" s="171"/>
      <c r="E4" s="171"/>
      <c r="F4" s="172"/>
    </row>
    <row r="5" spans="1:6" ht="23.25" x14ac:dyDescent="0.35">
      <c r="A5" s="173" t="s">
        <v>152</v>
      </c>
      <c r="B5" s="174"/>
      <c r="C5" s="174"/>
      <c r="D5" s="174"/>
      <c r="E5" s="174"/>
      <c r="F5" s="175"/>
    </row>
    <row r="6" spans="1:6" s="3" customFormat="1" ht="20.25" x14ac:dyDescent="0.25">
      <c r="A6" s="176" t="s">
        <v>45</v>
      </c>
      <c r="B6" s="177"/>
      <c r="C6" s="177"/>
      <c r="D6" s="177"/>
      <c r="E6" s="177"/>
      <c r="F6" s="178"/>
    </row>
    <row r="7" spans="1:6" s="3" customFormat="1" ht="40.5" customHeight="1" x14ac:dyDescent="0.25">
      <c r="A7" s="179" t="s">
        <v>153</v>
      </c>
      <c r="B7" s="180"/>
      <c r="C7" s="180"/>
      <c r="D7" s="180"/>
      <c r="E7" s="180"/>
      <c r="F7" s="181"/>
    </row>
    <row r="8" spans="1:6" s="3" customFormat="1" ht="20.25" customHeight="1" x14ac:dyDescent="0.25">
      <c r="A8" s="176" t="s">
        <v>0</v>
      </c>
      <c r="B8" s="177"/>
      <c r="C8" s="177"/>
      <c r="D8" s="177"/>
      <c r="E8" s="177"/>
      <c r="F8" s="178"/>
    </row>
    <row r="9" spans="1:6" s="3" customFormat="1" ht="60.75" customHeight="1" x14ac:dyDescent="0.25">
      <c r="A9" s="179" t="s">
        <v>154</v>
      </c>
      <c r="B9" s="180"/>
      <c r="C9" s="180"/>
      <c r="D9" s="180"/>
      <c r="E9" s="180"/>
      <c r="F9" s="181"/>
    </row>
    <row r="10" spans="1:6" s="3" customFormat="1" ht="21.75" customHeight="1" x14ac:dyDescent="0.25">
      <c r="A10" s="176" t="s">
        <v>1</v>
      </c>
      <c r="B10" s="177"/>
      <c r="C10" s="177"/>
      <c r="D10" s="177"/>
      <c r="E10" s="177"/>
      <c r="F10" s="178"/>
    </row>
    <row r="11" spans="1:6" s="3" customFormat="1" ht="20.25" customHeight="1" x14ac:dyDescent="0.25">
      <c r="A11" s="185" t="s">
        <v>155</v>
      </c>
      <c r="B11" s="186"/>
      <c r="C11" s="186"/>
      <c r="D11" s="186"/>
      <c r="E11" s="186"/>
      <c r="F11" s="187"/>
    </row>
    <row r="12" spans="1:6" s="3" customFormat="1" ht="63.75" customHeight="1" x14ac:dyDescent="0.25">
      <c r="A12" s="182" t="s">
        <v>93</v>
      </c>
      <c r="B12" s="183"/>
      <c r="C12" s="183"/>
      <c r="D12" s="183"/>
      <c r="E12" s="183"/>
      <c r="F12" s="184"/>
    </row>
    <row r="13" spans="1:6" s="14" customFormat="1" ht="27" customHeight="1" x14ac:dyDescent="0.35">
      <c r="A13" s="46" t="s">
        <v>2</v>
      </c>
      <c r="B13" s="15" t="s">
        <v>3</v>
      </c>
      <c r="C13" s="16" t="s">
        <v>4</v>
      </c>
      <c r="D13" s="88" t="s">
        <v>5</v>
      </c>
      <c r="E13" s="47" t="s">
        <v>158</v>
      </c>
      <c r="F13" s="47" t="s">
        <v>159</v>
      </c>
    </row>
    <row r="14" spans="1:6" s="14" customFormat="1" ht="21" x14ac:dyDescent="0.35">
      <c r="A14" s="48"/>
      <c r="B14" s="17"/>
      <c r="C14" s="18" t="s">
        <v>6</v>
      </c>
      <c r="D14" s="100">
        <f>SUM(D16:D21)</f>
        <v>586550</v>
      </c>
      <c r="E14" s="100">
        <f>SUM(E16:E22)</f>
        <v>226700</v>
      </c>
      <c r="F14" s="100">
        <f>SUM(F16:F22)</f>
        <v>813250</v>
      </c>
    </row>
    <row r="15" spans="1:6" s="14" customFormat="1" ht="9.75" customHeight="1" x14ac:dyDescent="0.35">
      <c r="A15" s="167"/>
      <c r="B15" s="19"/>
      <c r="C15" s="20"/>
      <c r="D15" s="101"/>
      <c r="E15" s="118"/>
      <c r="F15" s="89"/>
    </row>
    <row r="16" spans="1:6" s="23" customFormat="1" ht="21" customHeight="1" x14ac:dyDescent="0.35">
      <c r="A16" s="168"/>
      <c r="B16" s="21">
        <v>633210</v>
      </c>
      <c r="C16" s="22" t="s">
        <v>150</v>
      </c>
      <c r="D16" s="102">
        <v>37350</v>
      </c>
      <c r="E16" s="138">
        <v>52800</v>
      </c>
      <c r="F16" s="102">
        <f>D16+E16</f>
        <v>90150</v>
      </c>
    </row>
    <row r="17" spans="1:7" s="14" customFormat="1" ht="21" customHeight="1" x14ac:dyDescent="0.35">
      <c r="A17" s="168"/>
      <c r="B17" s="21">
        <v>633220</v>
      </c>
      <c r="C17" s="24" t="s">
        <v>151</v>
      </c>
      <c r="D17" s="102">
        <v>160000</v>
      </c>
      <c r="E17" s="119">
        <v>44000</v>
      </c>
      <c r="F17" s="102">
        <f t="shared" ref="F17:F22" si="0">D17+E17</f>
        <v>204000</v>
      </c>
    </row>
    <row r="18" spans="1:7" s="14" customFormat="1" ht="21" customHeight="1" x14ac:dyDescent="0.35">
      <c r="A18" s="168"/>
      <c r="B18" s="21">
        <v>638210</v>
      </c>
      <c r="C18" s="22" t="s">
        <v>73</v>
      </c>
      <c r="D18" s="102">
        <v>16150</v>
      </c>
      <c r="E18" s="119">
        <v>0</v>
      </c>
      <c r="F18" s="102">
        <f t="shared" si="0"/>
        <v>16150</v>
      </c>
    </row>
    <row r="19" spans="1:7" s="14" customFormat="1" ht="21" customHeight="1" x14ac:dyDescent="0.35">
      <c r="A19" s="168"/>
      <c r="B19" s="26" t="s">
        <v>28</v>
      </c>
      <c r="C19" s="27" t="s">
        <v>70</v>
      </c>
      <c r="D19" s="102">
        <v>500</v>
      </c>
      <c r="E19" s="119">
        <v>0</v>
      </c>
      <c r="F19" s="102">
        <f t="shared" si="0"/>
        <v>500</v>
      </c>
    </row>
    <row r="20" spans="1:7" s="14" customFormat="1" ht="21" customHeight="1" x14ac:dyDescent="0.35">
      <c r="A20" s="168"/>
      <c r="B20" s="21">
        <v>652410</v>
      </c>
      <c r="C20" s="25" t="s">
        <v>71</v>
      </c>
      <c r="D20" s="102">
        <v>42300</v>
      </c>
      <c r="E20" s="119">
        <v>0</v>
      </c>
      <c r="F20" s="102">
        <f t="shared" si="0"/>
        <v>42300</v>
      </c>
    </row>
    <row r="21" spans="1:7" s="14" customFormat="1" ht="21" customHeight="1" x14ac:dyDescent="0.35">
      <c r="A21" s="168"/>
      <c r="B21" s="21">
        <v>6</v>
      </c>
      <c r="C21" s="22" t="s">
        <v>72</v>
      </c>
      <c r="D21" s="102">
        <v>330250</v>
      </c>
      <c r="E21" s="119">
        <v>129531.39</v>
      </c>
      <c r="F21" s="102">
        <f t="shared" si="0"/>
        <v>459781.39</v>
      </c>
    </row>
    <row r="22" spans="1:7" s="14" customFormat="1" ht="21" customHeight="1" x14ac:dyDescent="0.35">
      <c r="A22" s="168"/>
      <c r="B22" s="21"/>
      <c r="C22" s="22" t="s">
        <v>172</v>
      </c>
      <c r="D22" s="102">
        <v>0</v>
      </c>
      <c r="E22" s="102">
        <v>368.61</v>
      </c>
      <c r="F22" s="119">
        <f t="shared" si="0"/>
        <v>368.61</v>
      </c>
    </row>
    <row r="23" spans="1:7" s="14" customFormat="1" ht="9.75" customHeight="1" x14ac:dyDescent="0.35">
      <c r="A23" s="168"/>
      <c r="B23" s="28"/>
      <c r="C23" s="29"/>
      <c r="D23" s="103"/>
      <c r="E23" s="120"/>
      <c r="F23" s="90"/>
    </row>
    <row r="24" spans="1:7" s="14" customFormat="1" ht="18" customHeight="1" x14ac:dyDescent="0.35">
      <c r="A24" s="168"/>
      <c r="B24" s="21"/>
      <c r="C24" s="30" t="s">
        <v>12</v>
      </c>
      <c r="D24" s="104"/>
      <c r="E24" s="104"/>
      <c r="F24" s="91"/>
    </row>
    <row r="25" spans="1:7" s="14" customFormat="1" ht="9" customHeight="1" x14ac:dyDescent="0.35">
      <c r="A25" s="169"/>
      <c r="B25" s="21"/>
      <c r="C25" s="30"/>
      <c r="D25" s="104"/>
      <c r="E25" s="121"/>
      <c r="F25" s="91"/>
    </row>
    <row r="26" spans="1:7" s="14" customFormat="1" ht="39" customHeight="1" x14ac:dyDescent="0.35">
      <c r="A26" s="165" t="s">
        <v>21</v>
      </c>
      <c r="B26" s="166"/>
      <c r="C26" s="31" t="s">
        <v>94</v>
      </c>
      <c r="D26" s="100">
        <f>SUM(D28+D37)</f>
        <v>90000</v>
      </c>
      <c r="E26" s="100">
        <f t="shared" ref="E26:F26" si="1">SUM(E28+E37)</f>
        <v>120000</v>
      </c>
      <c r="F26" s="100">
        <f t="shared" si="1"/>
        <v>210000</v>
      </c>
    </row>
    <row r="27" spans="1:7" s="14" customFormat="1" ht="11.25" customHeight="1" x14ac:dyDescent="0.35">
      <c r="A27" s="142" t="s">
        <v>13</v>
      </c>
      <c r="B27" s="32"/>
      <c r="C27" s="33"/>
      <c r="D27" s="105"/>
      <c r="E27" s="122"/>
      <c r="F27" s="92"/>
    </row>
    <row r="28" spans="1:7" s="14" customFormat="1" ht="21" customHeight="1" x14ac:dyDescent="0.35">
      <c r="A28" s="143"/>
      <c r="B28" s="26" t="s">
        <v>22</v>
      </c>
      <c r="C28" s="27" t="s">
        <v>95</v>
      </c>
      <c r="D28" s="104">
        <f>SUM(D29:D31)</f>
        <v>60000</v>
      </c>
      <c r="E28" s="128">
        <v>120000</v>
      </c>
      <c r="F28" s="91">
        <f>D28+E28</f>
        <v>180000</v>
      </c>
      <c r="G28" s="23"/>
    </row>
    <row r="29" spans="1:7" s="14" customFormat="1" ht="21" customHeight="1" x14ac:dyDescent="0.35">
      <c r="A29" s="143"/>
      <c r="B29" s="26"/>
      <c r="C29" s="27" t="s">
        <v>97</v>
      </c>
      <c r="D29" s="104">
        <v>9500</v>
      </c>
      <c r="E29" s="128">
        <v>0</v>
      </c>
      <c r="F29" s="91">
        <f t="shared" ref="F29:F43" si="2">D29+E29</f>
        <v>9500</v>
      </c>
      <c r="G29" s="23"/>
    </row>
    <row r="30" spans="1:7" s="14" customFormat="1" ht="33" customHeight="1" x14ac:dyDescent="0.35">
      <c r="A30" s="143"/>
      <c r="B30" s="26"/>
      <c r="C30" s="27" t="s">
        <v>162</v>
      </c>
      <c r="D30" s="104">
        <v>49000</v>
      </c>
      <c r="E30" s="128">
        <v>118000</v>
      </c>
      <c r="F30" s="91">
        <f t="shared" si="2"/>
        <v>167000</v>
      </c>
      <c r="G30" s="23"/>
    </row>
    <row r="31" spans="1:7" s="14" customFormat="1" ht="21" customHeight="1" x14ac:dyDescent="0.35">
      <c r="A31" s="143"/>
      <c r="B31" s="26"/>
      <c r="C31" s="27" t="s">
        <v>163</v>
      </c>
      <c r="D31" s="104">
        <v>1500</v>
      </c>
      <c r="E31" s="128">
        <v>2000</v>
      </c>
      <c r="F31" s="91">
        <f t="shared" si="2"/>
        <v>3500</v>
      </c>
      <c r="G31" s="23"/>
    </row>
    <row r="32" spans="1:7" s="14" customFormat="1" ht="21" customHeight="1" x14ac:dyDescent="0.35">
      <c r="A32" s="143"/>
      <c r="B32" s="35"/>
      <c r="C32" s="34" t="s">
        <v>6</v>
      </c>
      <c r="D32" s="104"/>
      <c r="E32" s="128"/>
      <c r="F32" s="91"/>
    </row>
    <row r="33" spans="1:6" s="14" customFormat="1" ht="21" customHeight="1" x14ac:dyDescent="0.35">
      <c r="A33" s="143"/>
      <c r="B33" s="21">
        <v>652410</v>
      </c>
      <c r="C33" s="25" t="s">
        <v>11</v>
      </c>
      <c r="D33" s="104">
        <v>10000</v>
      </c>
      <c r="E33" s="128">
        <v>0</v>
      </c>
      <c r="F33" s="91">
        <f t="shared" si="2"/>
        <v>10000</v>
      </c>
    </row>
    <row r="34" spans="1:6" s="14" customFormat="1" ht="21" customHeight="1" x14ac:dyDescent="0.35">
      <c r="A34" s="143"/>
      <c r="B34" s="21">
        <v>633220</v>
      </c>
      <c r="C34" s="25" t="s">
        <v>23</v>
      </c>
      <c r="D34" s="104">
        <v>50000</v>
      </c>
      <c r="E34" s="128">
        <v>0</v>
      </c>
      <c r="F34" s="91">
        <f t="shared" si="2"/>
        <v>50000</v>
      </c>
    </row>
    <row r="35" spans="1:6" s="14" customFormat="1" ht="21" customHeight="1" x14ac:dyDescent="0.35">
      <c r="A35" s="143"/>
      <c r="B35" s="21">
        <v>6</v>
      </c>
      <c r="C35" s="22" t="s">
        <v>72</v>
      </c>
      <c r="D35" s="104">
        <v>0</v>
      </c>
      <c r="E35" s="128">
        <v>120000</v>
      </c>
      <c r="F35" s="91">
        <f t="shared" si="2"/>
        <v>120000</v>
      </c>
    </row>
    <row r="36" spans="1:6" s="14" customFormat="1" ht="12" customHeight="1" x14ac:dyDescent="0.35">
      <c r="A36" s="143"/>
      <c r="B36" s="36"/>
      <c r="C36" s="37"/>
      <c r="D36" s="104"/>
      <c r="E36" s="128"/>
      <c r="F36" s="91"/>
    </row>
    <row r="37" spans="1:6" s="14" customFormat="1" ht="20.45" customHeight="1" x14ac:dyDescent="0.35">
      <c r="A37" s="143"/>
      <c r="B37" s="26" t="s">
        <v>47</v>
      </c>
      <c r="C37" s="27" t="s">
        <v>96</v>
      </c>
      <c r="D37" s="104">
        <f>SUM(D38:D40)</f>
        <v>30000</v>
      </c>
      <c r="E37" s="128">
        <v>0</v>
      </c>
      <c r="F37" s="91">
        <f t="shared" si="2"/>
        <v>30000</v>
      </c>
    </row>
    <row r="38" spans="1:6" s="14" customFormat="1" ht="20.45" customHeight="1" x14ac:dyDescent="0.35">
      <c r="A38" s="143"/>
      <c r="B38" s="35"/>
      <c r="C38" s="27" t="s">
        <v>98</v>
      </c>
      <c r="D38" s="104">
        <v>5000</v>
      </c>
      <c r="E38" s="128">
        <v>0</v>
      </c>
      <c r="F38" s="91">
        <f t="shared" si="2"/>
        <v>5000</v>
      </c>
    </row>
    <row r="39" spans="1:6" s="14" customFormat="1" ht="20.45" customHeight="1" x14ac:dyDescent="0.35">
      <c r="A39" s="143"/>
      <c r="B39" s="35"/>
      <c r="C39" s="27" t="s">
        <v>99</v>
      </c>
      <c r="D39" s="104">
        <v>24100</v>
      </c>
      <c r="E39" s="128">
        <v>0</v>
      </c>
      <c r="F39" s="91">
        <f t="shared" si="2"/>
        <v>24100</v>
      </c>
    </row>
    <row r="40" spans="1:6" s="14" customFormat="1" ht="20.45" customHeight="1" x14ac:dyDescent="0.35">
      <c r="A40" s="143"/>
      <c r="B40" s="35"/>
      <c r="C40" s="27" t="s">
        <v>81</v>
      </c>
      <c r="D40" s="104">
        <v>900</v>
      </c>
      <c r="E40" s="128">
        <v>0</v>
      </c>
      <c r="F40" s="91">
        <f t="shared" si="2"/>
        <v>900</v>
      </c>
    </row>
    <row r="41" spans="1:6" s="14" customFormat="1" ht="20.45" customHeight="1" x14ac:dyDescent="0.35">
      <c r="A41" s="143"/>
      <c r="B41" s="35"/>
      <c r="C41" s="34" t="s">
        <v>6</v>
      </c>
      <c r="D41" s="104"/>
      <c r="E41" s="128"/>
      <c r="F41" s="91"/>
    </row>
    <row r="42" spans="1:6" s="14" customFormat="1" ht="20.45" customHeight="1" x14ac:dyDescent="0.35">
      <c r="A42" s="143"/>
      <c r="B42" s="21">
        <v>633220</v>
      </c>
      <c r="C42" s="25" t="s">
        <v>23</v>
      </c>
      <c r="D42" s="104">
        <v>20000</v>
      </c>
      <c r="E42" s="128">
        <v>0</v>
      </c>
      <c r="F42" s="91">
        <f t="shared" si="2"/>
        <v>20000</v>
      </c>
    </row>
    <row r="43" spans="1:6" s="14" customFormat="1" ht="20.45" customHeight="1" x14ac:dyDescent="0.35">
      <c r="A43" s="143"/>
      <c r="B43" s="54">
        <v>6</v>
      </c>
      <c r="C43" s="55" t="s">
        <v>9</v>
      </c>
      <c r="D43" s="104">
        <v>10000</v>
      </c>
      <c r="E43" s="128">
        <v>0</v>
      </c>
      <c r="F43" s="91">
        <f t="shared" si="2"/>
        <v>10000</v>
      </c>
    </row>
    <row r="44" spans="1:6" s="14" customFormat="1" ht="8.4499999999999993" customHeight="1" x14ac:dyDescent="0.35">
      <c r="A44" s="144"/>
      <c r="B44" s="21"/>
      <c r="C44" s="25"/>
      <c r="D44" s="104"/>
      <c r="E44" s="128"/>
      <c r="F44" s="91"/>
    </row>
    <row r="45" spans="1:6" s="14" customFormat="1" ht="21" x14ac:dyDescent="0.35">
      <c r="A45" s="149" t="s">
        <v>24</v>
      </c>
      <c r="B45" s="150"/>
      <c r="C45" s="31" t="s">
        <v>25</v>
      </c>
      <c r="D45" s="100">
        <f t="shared" ref="D45:F45" si="3">SUM(D47)</f>
        <v>20000</v>
      </c>
      <c r="E45" s="100">
        <f t="shared" si="3"/>
        <v>2500</v>
      </c>
      <c r="F45" s="125">
        <f t="shared" si="3"/>
        <v>22500</v>
      </c>
    </row>
    <row r="46" spans="1:6" s="14" customFormat="1" ht="11.25" customHeight="1" x14ac:dyDescent="0.35">
      <c r="A46" s="159" t="s">
        <v>13</v>
      </c>
      <c r="B46" s="32"/>
      <c r="C46" s="33"/>
      <c r="D46" s="105"/>
      <c r="E46" s="129"/>
      <c r="F46" s="92"/>
    </row>
    <row r="47" spans="1:6" s="14" customFormat="1" ht="21" customHeight="1" x14ac:dyDescent="0.35">
      <c r="A47" s="159"/>
      <c r="B47" s="26" t="s">
        <v>74</v>
      </c>
      <c r="C47" s="27" t="s">
        <v>44</v>
      </c>
      <c r="D47" s="104">
        <f>SUM(D48:D57)</f>
        <v>20000</v>
      </c>
      <c r="E47" s="128">
        <v>2500</v>
      </c>
      <c r="F47" s="91">
        <f>D47+E47</f>
        <v>22500</v>
      </c>
    </row>
    <row r="48" spans="1:6" s="14" customFormat="1" ht="21" customHeight="1" x14ac:dyDescent="0.35">
      <c r="A48" s="159"/>
      <c r="B48" s="26" t="s">
        <v>26</v>
      </c>
      <c r="C48" s="27" t="s">
        <v>100</v>
      </c>
      <c r="D48" s="104">
        <v>2000</v>
      </c>
      <c r="E48" s="128">
        <v>0</v>
      </c>
      <c r="F48" s="91">
        <f t="shared" ref="F48:F60" si="4">D48+E48</f>
        <v>2000</v>
      </c>
    </row>
    <row r="49" spans="1:6" s="14" customFormat="1" ht="21" customHeight="1" x14ac:dyDescent="0.35">
      <c r="A49" s="159"/>
      <c r="B49" s="26" t="s">
        <v>47</v>
      </c>
      <c r="C49" s="27" t="s">
        <v>101</v>
      </c>
      <c r="D49" s="104">
        <v>2000</v>
      </c>
      <c r="E49" s="128">
        <v>0</v>
      </c>
      <c r="F49" s="91">
        <f t="shared" si="4"/>
        <v>2000</v>
      </c>
    </row>
    <row r="50" spans="1:6" s="14" customFormat="1" ht="21" customHeight="1" x14ac:dyDescent="0.35">
      <c r="A50" s="159"/>
      <c r="B50" s="26" t="s">
        <v>41</v>
      </c>
      <c r="C50" s="27" t="s">
        <v>102</v>
      </c>
      <c r="D50" s="104">
        <v>2000</v>
      </c>
      <c r="E50" s="128">
        <v>0</v>
      </c>
      <c r="F50" s="91">
        <f t="shared" si="4"/>
        <v>2000</v>
      </c>
    </row>
    <row r="51" spans="1:6" s="14" customFormat="1" ht="21" customHeight="1" x14ac:dyDescent="0.35">
      <c r="A51" s="159"/>
      <c r="B51" s="26" t="s">
        <v>75</v>
      </c>
      <c r="C51" s="27" t="s">
        <v>103</v>
      </c>
      <c r="D51" s="104">
        <v>2000</v>
      </c>
      <c r="E51" s="128">
        <v>0</v>
      </c>
      <c r="F51" s="91">
        <f t="shared" si="4"/>
        <v>2000</v>
      </c>
    </row>
    <row r="52" spans="1:6" s="14" customFormat="1" ht="21" customHeight="1" x14ac:dyDescent="0.35">
      <c r="A52" s="159"/>
      <c r="B52" s="26" t="s">
        <v>76</v>
      </c>
      <c r="C52" s="27" t="s">
        <v>104</v>
      </c>
      <c r="D52" s="104">
        <v>2000</v>
      </c>
      <c r="E52" s="128">
        <v>0</v>
      </c>
      <c r="F52" s="91">
        <f t="shared" si="4"/>
        <v>2000</v>
      </c>
    </row>
    <row r="53" spans="1:6" s="14" customFormat="1" ht="21" customHeight="1" x14ac:dyDescent="0.35">
      <c r="A53" s="159"/>
      <c r="B53" s="26" t="s">
        <v>77</v>
      </c>
      <c r="C53" s="27" t="s">
        <v>105</v>
      </c>
      <c r="D53" s="104">
        <v>2000</v>
      </c>
      <c r="E53" s="128">
        <v>0</v>
      </c>
      <c r="F53" s="91">
        <f t="shared" si="4"/>
        <v>2000</v>
      </c>
    </row>
    <row r="54" spans="1:6" s="14" customFormat="1" ht="21" customHeight="1" x14ac:dyDescent="0.35">
      <c r="A54" s="159"/>
      <c r="B54" s="26" t="s">
        <v>78</v>
      </c>
      <c r="C54" s="27" t="s">
        <v>164</v>
      </c>
      <c r="D54" s="104">
        <v>2000</v>
      </c>
      <c r="E54" s="128">
        <v>2500</v>
      </c>
      <c r="F54" s="91">
        <f t="shared" si="4"/>
        <v>4500</v>
      </c>
    </row>
    <row r="55" spans="1:6" s="14" customFormat="1" ht="21" customHeight="1" x14ac:dyDescent="0.35">
      <c r="A55" s="159"/>
      <c r="B55" s="26" t="s">
        <v>79</v>
      </c>
      <c r="C55" s="27" t="s">
        <v>106</v>
      </c>
      <c r="D55" s="104">
        <v>2000</v>
      </c>
      <c r="E55" s="128">
        <v>0</v>
      </c>
      <c r="F55" s="91">
        <f t="shared" si="4"/>
        <v>2000</v>
      </c>
    </row>
    <row r="56" spans="1:6" s="14" customFormat="1" ht="21" customHeight="1" x14ac:dyDescent="0.35">
      <c r="A56" s="159"/>
      <c r="B56" s="26" t="s">
        <v>80</v>
      </c>
      <c r="C56" s="27" t="s">
        <v>107</v>
      </c>
      <c r="D56" s="104">
        <v>2000</v>
      </c>
      <c r="E56" s="128">
        <v>0</v>
      </c>
      <c r="F56" s="91">
        <f t="shared" si="4"/>
        <v>2000</v>
      </c>
    </row>
    <row r="57" spans="1:6" s="14" customFormat="1" ht="21" customHeight="1" x14ac:dyDescent="0.35">
      <c r="A57" s="159"/>
      <c r="B57" s="26" t="s">
        <v>87</v>
      </c>
      <c r="C57" s="27" t="s">
        <v>108</v>
      </c>
      <c r="D57" s="104">
        <v>2000</v>
      </c>
      <c r="E57" s="128">
        <v>0</v>
      </c>
      <c r="F57" s="91">
        <f t="shared" si="4"/>
        <v>2000</v>
      </c>
    </row>
    <row r="58" spans="1:6" s="14" customFormat="1" ht="21" customHeight="1" x14ac:dyDescent="0.35">
      <c r="A58" s="159"/>
      <c r="B58" s="26"/>
      <c r="C58" s="34" t="s">
        <v>6</v>
      </c>
      <c r="D58" s="104"/>
      <c r="E58" s="128"/>
      <c r="F58" s="91"/>
    </row>
    <row r="59" spans="1:6" s="14" customFormat="1" ht="21" customHeight="1" x14ac:dyDescent="0.35">
      <c r="A59" s="159"/>
      <c r="B59" s="21">
        <v>652410</v>
      </c>
      <c r="C59" s="25" t="s">
        <v>11</v>
      </c>
      <c r="D59" s="104">
        <v>14000</v>
      </c>
      <c r="E59" s="128">
        <v>0</v>
      </c>
      <c r="F59" s="91">
        <f t="shared" si="4"/>
        <v>14000</v>
      </c>
    </row>
    <row r="60" spans="1:6" s="14" customFormat="1" ht="21" customHeight="1" x14ac:dyDescent="0.35">
      <c r="A60" s="159"/>
      <c r="B60" s="54">
        <v>6</v>
      </c>
      <c r="C60" s="55" t="s">
        <v>9</v>
      </c>
      <c r="D60" s="104">
        <v>6000</v>
      </c>
      <c r="E60" s="128">
        <v>2500</v>
      </c>
      <c r="F60" s="91">
        <f t="shared" si="4"/>
        <v>8500</v>
      </c>
    </row>
    <row r="61" spans="1:6" s="14" customFormat="1" ht="11.25" customHeight="1" thickBot="1" x14ac:dyDescent="0.4">
      <c r="A61" s="160"/>
      <c r="B61" s="78"/>
      <c r="C61" s="79"/>
      <c r="D61" s="106"/>
      <c r="E61" s="130"/>
      <c r="F61" s="93"/>
    </row>
    <row r="62" spans="1:6" s="38" customFormat="1" ht="21" x14ac:dyDescent="0.35">
      <c r="A62" s="161" t="s">
        <v>27</v>
      </c>
      <c r="B62" s="162"/>
      <c r="C62" s="80" t="s">
        <v>14</v>
      </c>
      <c r="D62" s="107">
        <f>D64+D76+D84+D137+D132+D91+D99+D105+D111+D117+D123+D129</f>
        <v>280500</v>
      </c>
      <c r="E62" s="107">
        <f>E64+E70+E76+E84+E137+E132+E91+E99+E105+E111+E117+E123+E129</f>
        <v>57200</v>
      </c>
      <c r="F62" s="126">
        <f>F64+F70+F76+F84+F137+F132+F91+F99+F105+F111+F117+F123+F129</f>
        <v>337700</v>
      </c>
    </row>
    <row r="63" spans="1:6" s="38" customFormat="1" ht="7.5" customHeight="1" x14ac:dyDescent="0.35">
      <c r="A63" s="154" t="s">
        <v>13</v>
      </c>
      <c r="B63" s="50"/>
      <c r="C63" s="51"/>
      <c r="D63" s="108"/>
      <c r="E63" s="131"/>
      <c r="F63" s="94"/>
    </row>
    <row r="64" spans="1:6" s="38" customFormat="1" ht="35.450000000000003" customHeight="1" x14ac:dyDescent="0.35">
      <c r="A64" s="152"/>
      <c r="B64" s="52" t="s">
        <v>74</v>
      </c>
      <c r="C64" s="53" t="s">
        <v>135</v>
      </c>
      <c r="D64" s="109">
        <v>10000</v>
      </c>
      <c r="E64" s="132">
        <v>0</v>
      </c>
      <c r="F64" s="95">
        <f>D64+E64</f>
        <v>10000</v>
      </c>
    </row>
    <row r="65" spans="1:7" s="38" customFormat="1" ht="19.5" customHeight="1" x14ac:dyDescent="0.35">
      <c r="A65" s="152"/>
      <c r="B65" s="52"/>
      <c r="C65" s="53" t="s">
        <v>85</v>
      </c>
      <c r="D65" s="109">
        <v>9700</v>
      </c>
      <c r="E65" s="132">
        <v>0</v>
      </c>
      <c r="F65" s="95">
        <f t="shared" ref="F65:F138" si="5">D65+E65</f>
        <v>9700</v>
      </c>
    </row>
    <row r="66" spans="1:7" s="38" customFormat="1" ht="21" customHeight="1" x14ac:dyDescent="0.35">
      <c r="A66" s="152"/>
      <c r="B66" s="52"/>
      <c r="C66" s="53" t="s">
        <v>86</v>
      </c>
      <c r="D66" s="109">
        <v>300</v>
      </c>
      <c r="E66" s="132">
        <v>0</v>
      </c>
      <c r="F66" s="95">
        <f t="shared" si="5"/>
        <v>300</v>
      </c>
    </row>
    <row r="67" spans="1:7" s="38" customFormat="1" ht="25.15" customHeight="1" x14ac:dyDescent="0.35">
      <c r="A67" s="152"/>
      <c r="B67" s="63"/>
      <c r="C67" s="73" t="s">
        <v>6</v>
      </c>
      <c r="D67" s="108"/>
      <c r="E67" s="131"/>
      <c r="F67" s="95"/>
    </row>
    <row r="68" spans="1:7" s="38" customFormat="1" ht="25.15" customHeight="1" x14ac:dyDescent="0.35">
      <c r="A68" s="152"/>
      <c r="B68" s="54">
        <v>6</v>
      </c>
      <c r="C68" s="55" t="s">
        <v>9</v>
      </c>
      <c r="D68" s="109">
        <v>10000</v>
      </c>
      <c r="E68" s="132">
        <v>0</v>
      </c>
      <c r="F68" s="95">
        <f t="shared" si="5"/>
        <v>10000</v>
      </c>
    </row>
    <row r="69" spans="1:7" s="38" customFormat="1" ht="9" customHeight="1" x14ac:dyDescent="0.35">
      <c r="A69" s="152"/>
      <c r="B69" s="54"/>
      <c r="C69" s="55"/>
      <c r="D69" s="109"/>
      <c r="E69" s="132"/>
      <c r="F69" s="95"/>
    </row>
    <row r="70" spans="1:7" s="38" customFormat="1" ht="39.75" customHeight="1" x14ac:dyDescent="0.35">
      <c r="A70" s="152"/>
      <c r="B70" s="52" t="s">
        <v>165</v>
      </c>
      <c r="C70" s="53" t="s">
        <v>166</v>
      </c>
      <c r="D70" s="110">
        <v>0</v>
      </c>
      <c r="E70" s="133">
        <v>15000</v>
      </c>
      <c r="F70" s="96">
        <f>D70+E70</f>
        <v>15000</v>
      </c>
      <c r="G70" s="60"/>
    </row>
    <row r="71" spans="1:7" s="38" customFormat="1" ht="25.15" customHeight="1" x14ac:dyDescent="0.35">
      <c r="A71" s="152"/>
      <c r="B71" s="52"/>
      <c r="C71" s="53" t="s">
        <v>167</v>
      </c>
      <c r="D71" s="110">
        <v>0</v>
      </c>
      <c r="E71" s="133">
        <v>14500</v>
      </c>
      <c r="F71" s="96">
        <f>D71+E71</f>
        <v>14500</v>
      </c>
      <c r="G71" s="60"/>
    </row>
    <row r="72" spans="1:7" s="38" customFormat="1" ht="25.15" customHeight="1" x14ac:dyDescent="0.35">
      <c r="A72" s="152"/>
      <c r="B72" s="52"/>
      <c r="C72" s="53" t="s">
        <v>145</v>
      </c>
      <c r="D72" s="110">
        <v>0</v>
      </c>
      <c r="E72" s="133">
        <v>500</v>
      </c>
      <c r="F72" s="96">
        <f>D72+E72</f>
        <v>500</v>
      </c>
      <c r="G72" s="60"/>
    </row>
    <row r="73" spans="1:7" s="38" customFormat="1" ht="25.15" customHeight="1" x14ac:dyDescent="0.35">
      <c r="A73" s="152"/>
      <c r="B73" s="63"/>
      <c r="C73" s="73" t="s">
        <v>6</v>
      </c>
      <c r="D73" s="110"/>
      <c r="E73" s="133"/>
      <c r="F73" s="96"/>
      <c r="G73" s="60"/>
    </row>
    <row r="74" spans="1:7" s="38" customFormat="1" ht="25.15" customHeight="1" x14ac:dyDescent="0.35">
      <c r="A74" s="152"/>
      <c r="B74" s="54">
        <v>6</v>
      </c>
      <c r="C74" s="55" t="s">
        <v>9</v>
      </c>
      <c r="D74" s="110">
        <v>0</v>
      </c>
      <c r="E74" s="133">
        <v>15000</v>
      </c>
      <c r="F74" s="91">
        <f t="shared" ref="F74" si="6">D74+E74</f>
        <v>15000</v>
      </c>
      <c r="G74" s="60"/>
    </row>
    <row r="75" spans="1:7" s="38" customFormat="1" ht="8.4499999999999993" customHeight="1" x14ac:dyDescent="0.35">
      <c r="A75" s="152"/>
      <c r="B75" s="54"/>
      <c r="C75" s="55"/>
      <c r="D75" s="108"/>
      <c r="E75" s="131"/>
      <c r="F75" s="95"/>
    </row>
    <row r="76" spans="1:7" s="38" customFormat="1" ht="42" customHeight="1" x14ac:dyDescent="0.35">
      <c r="A76" s="152"/>
      <c r="B76" s="52" t="s">
        <v>26</v>
      </c>
      <c r="C76" s="53" t="s">
        <v>136</v>
      </c>
      <c r="D76" s="110">
        <v>30000</v>
      </c>
      <c r="E76" s="133">
        <v>0</v>
      </c>
      <c r="F76" s="95">
        <f t="shared" si="5"/>
        <v>30000</v>
      </c>
    </row>
    <row r="77" spans="1:7" s="38" customFormat="1" ht="24" customHeight="1" x14ac:dyDescent="0.35">
      <c r="A77" s="152"/>
      <c r="B77" s="52"/>
      <c r="C77" s="53" t="s">
        <v>137</v>
      </c>
      <c r="D77" s="110">
        <v>29100</v>
      </c>
      <c r="E77" s="133">
        <v>0</v>
      </c>
      <c r="F77" s="95">
        <f t="shared" si="5"/>
        <v>29100</v>
      </c>
    </row>
    <row r="78" spans="1:7" s="38" customFormat="1" ht="21" customHeight="1" x14ac:dyDescent="0.35">
      <c r="A78" s="152"/>
      <c r="B78" s="52"/>
      <c r="C78" s="53" t="s">
        <v>81</v>
      </c>
      <c r="D78" s="110">
        <v>900</v>
      </c>
      <c r="E78" s="133">
        <v>0</v>
      </c>
      <c r="F78" s="95">
        <f t="shared" si="5"/>
        <v>900</v>
      </c>
    </row>
    <row r="79" spans="1:7" s="38" customFormat="1" ht="21" customHeight="1" x14ac:dyDescent="0.35">
      <c r="A79" s="152"/>
      <c r="B79" s="63"/>
      <c r="C79" s="73" t="s">
        <v>6</v>
      </c>
      <c r="D79" s="111"/>
      <c r="E79" s="134"/>
      <c r="F79" s="95"/>
    </row>
    <row r="80" spans="1:7" s="38" customFormat="1" ht="21" customHeight="1" x14ac:dyDescent="0.35">
      <c r="A80" s="152"/>
      <c r="B80" s="54">
        <v>633220</v>
      </c>
      <c r="C80" s="55" t="s">
        <v>23</v>
      </c>
      <c r="D80" s="110">
        <v>20000</v>
      </c>
      <c r="E80" s="133">
        <v>0</v>
      </c>
      <c r="F80" s="95">
        <f t="shared" si="5"/>
        <v>20000</v>
      </c>
    </row>
    <row r="81" spans="1:6" s="38" customFormat="1" ht="21" customHeight="1" x14ac:dyDescent="0.35">
      <c r="A81" s="152"/>
      <c r="B81" s="54">
        <v>652210</v>
      </c>
      <c r="C81" s="55" t="s">
        <v>8</v>
      </c>
      <c r="D81" s="110">
        <v>500</v>
      </c>
      <c r="E81" s="133">
        <v>0</v>
      </c>
      <c r="F81" s="95">
        <f t="shared" si="5"/>
        <v>500</v>
      </c>
    </row>
    <row r="82" spans="1:6" s="38" customFormat="1" ht="21" customHeight="1" x14ac:dyDescent="0.35">
      <c r="A82" s="152"/>
      <c r="B82" s="54">
        <v>6</v>
      </c>
      <c r="C82" s="55" t="s">
        <v>9</v>
      </c>
      <c r="D82" s="110">
        <v>9500</v>
      </c>
      <c r="E82" s="133">
        <v>0</v>
      </c>
      <c r="F82" s="95">
        <f t="shared" si="5"/>
        <v>9500</v>
      </c>
    </row>
    <row r="83" spans="1:6" s="38" customFormat="1" ht="11.25" customHeight="1" x14ac:dyDescent="0.35">
      <c r="A83" s="152"/>
      <c r="B83" s="54"/>
      <c r="C83" s="56"/>
      <c r="D83" s="110"/>
      <c r="E83" s="133"/>
      <c r="F83" s="95"/>
    </row>
    <row r="84" spans="1:6" s="38" customFormat="1" ht="42" customHeight="1" x14ac:dyDescent="0.35">
      <c r="A84" s="152"/>
      <c r="B84" s="52" t="s">
        <v>47</v>
      </c>
      <c r="C84" s="53" t="s">
        <v>50</v>
      </c>
      <c r="D84" s="110">
        <v>50000</v>
      </c>
      <c r="E84" s="133">
        <v>0</v>
      </c>
      <c r="F84" s="95">
        <f t="shared" si="5"/>
        <v>50000</v>
      </c>
    </row>
    <row r="85" spans="1:6" s="38" customFormat="1" ht="21" customHeight="1" x14ac:dyDescent="0.35">
      <c r="A85" s="152"/>
      <c r="B85" s="52"/>
      <c r="C85" s="53" t="s">
        <v>138</v>
      </c>
      <c r="D85" s="110">
        <v>48500</v>
      </c>
      <c r="E85" s="133">
        <v>0</v>
      </c>
      <c r="F85" s="95">
        <f t="shared" si="5"/>
        <v>48500</v>
      </c>
    </row>
    <row r="86" spans="1:6" s="38" customFormat="1" ht="21" customHeight="1" x14ac:dyDescent="0.35">
      <c r="A86" s="152"/>
      <c r="B86" s="52"/>
      <c r="C86" s="53" t="s">
        <v>51</v>
      </c>
      <c r="D86" s="110">
        <v>1500</v>
      </c>
      <c r="E86" s="133">
        <v>0</v>
      </c>
      <c r="F86" s="95">
        <f t="shared" si="5"/>
        <v>1500</v>
      </c>
    </row>
    <row r="87" spans="1:6" s="38" customFormat="1" ht="21" customHeight="1" x14ac:dyDescent="0.35">
      <c r="A87" s="152"/>
      <c r="B87" s="52"/>
      <c r="C87" s="57" t="s">
        <v>6</v>
      </c>
      <c r="D87" s="110"/>
      <c r="E87" s="133"/>
      <c r="F87" s="95"/>
    </row>
    <row r="88" spans="1:6" s="38" customFormat="1" ht="21" customHeight="1" x14ac:dyDescent="0.35">
      <c r="A88" s="152"/>
      <c r="B88" s="54">
        <v>633220</v>
      </c>
      <c r="C88" s="55" t="s">
        <v>23</v>
      </c>
      <c r="D88" s="110">
        <v>30000</v>
      </c>
      <c r="E88" s="133">
        <v>0</v>
      </c>
      <c r="F88" s="95">
        <f t="shared" si="5"/>
        <v>30000</v>
      </c>
    </row>
    <row r="89" spans="1:6" s="38" customFormat="1" ht="21" customHeight="1" x14ac:dyDescent="0.35">
      <c r="A89" s="152"/>
      <c r="B89" s="54">
        <v>6</v>
      </c>
      <c r="C89" s="55" t="s">
        <v>9</v>
      </c>
      <c r="D89" s="110">
        <v>20000</v>
      </c>
      <c r="E89" s="133">
        <v>0</v>
      </c>
      <c r="F89" s="95">
        <f t="shared" si="5"/>
        <v>20000</v>
      </c>
    </row>
    <row r="90" spans="1:6" s="38" customFormat="1" ht="11.25" customHeight="1" x14ac:dyDescent="0.35">
      <c r="A90" s="152"/>
      <c r="B90" s="54"/>
      <c r="C90" s="56"/>
      <c r="D90" s="110"/>
      <c r="E90" s="133"/>
      <c r="F90" s="95"/>
    </row>
    <row r="91" spans="1:6" s="38" customFormat="1" ht="37.5" customHeight="1" x14ac:dyDescent="0.35">
      <c r="A91" s="152"/>
      <c r="B91" s="52" t="s">
        <v>75</v>
      </c>
      <c r="C91" s="53" t="s">
        <v>139</v>
      </c>
      <c r="D91" s="110">
        <v>20000</v>
      </c>
      <c r="E91" s="133">
        <v>8000</v>
      </c>
      <c r="F91" s="96">
        <f t="shared" si="5"/>
        <v>28000</v>
      </c>
    </row>
    <row r="92" spans="1:6" s="38" customFormat="1" ht="21" customHeight="1" x14ac:dyDescent="0.35">
      <c r="A92" s="152"/>
      <c r="B92" s="52"/>
      <c r="C92" s="53" t="s">
        <v>83</v>
      </c>
      <c r="D92" s="110">
        <v>19400</v>
      </c>
      <c r="E92" s="133">
        <v>8000</v>
      </c>
      <c r="F92" s="96">
        <f t="shared" si="5"/>
        <v>27400</v>
      </c>
    </row>
    <row r="93" spans="1:6" s="38" customFormat="1" ht="21" customHeight="1" x14ac:dyDescent="0.35">
      <c r="A93" s="152"/>
      <c r="B93" s="52"/>
      <c r="C93" s="53" t="s">
        <v>171</v>
      </c>
      <c r="D93" s="110">
        <v>600</v>
      </c>
      <c r="E93" s="133">
        <v>0</v>
      </c>
      <c r="F93" s="96">
        <f t="shared" si="5"/>
        <v>600</v>
      </c>
    </row>
    <row r="94" spans="1:6" s="38" customFormat="1" ht="21" customHeight="1" x14ac:dyDescent="0.35">
      <c r="A94" s="152"/>
      <c r="B94" s="52"/>
      <c r="C94" s="57" t="s">
        <v>6</v>
      </c>
      <c r="D94" s="110"/>
      <c r="E94" s="133"/>
      <c r="F94" s="96"/>
    </row>
    <row r="95" spans="1:6" s="38" customFormat="1" ht="21" customHeight="1" x14ac:dyDescent="0.35">
      <c r="A95" s="152"/>
      <c r="B95" s="54">
        <v>6</v>
      </c>
      <c r="C95" s="55" t="s">
        <v>9</v>
      </c>
      <c r="D95" s="110">
        <v>20000</v>
      </c>
      <c r="E95" s="133">
        <v>-2368.61</v>
      </c>
      <c r="F95" s="96">
        <f t="shared" si="5"/>
        <v>17631.39</v>
      </c>
    </row>
    <row r="96" spans="1:6" s="38" customFormat="1" ht="21" customHeight="1" x14ac:dyDescent="0.35">
      <c r="A96" s="152"/>
      <c r="B96" s="54">
        <v>633220</v>
      </c>
      <c r="C96" s="55" t="s">
        <v>23</v>
      </c>
      <c r="D96" s="110">
        <v>0</v>
      </c>
      <c r="E96" s="133">
        <v>10000</v>
      </c>
      <c r="F96" s="96">
        <f t="shared" si="5"/>
        <v>10000</v>
      </c>
    </row>
    <row r="97" spans="1:6" s="38" customFormat="1" ht="21" customHeight="1" x14ac:dyDescent="0.35">
      <c r="A97" s="152"/>
      <c r="B97" s="54"/>
      <c r="C97" s="22" t="s">
        <v>161</v>
      </c>
      <c r="D97" s="102">
        <v>0</v>
      </c>
      <c r="E97" s="102">
        <v>368.61</v>
      </c>
      <c r="F97" s="119">
        <f t="shared" si="5"/>
        <v>368.61</v>
      </c>
    </row>
    <row r="98" spans="1:6" s="38" customFormat="1" ht="12" customHeight="1" x14ac:dyDescent="0.35">
      <c r="A98" s="152"/>
      <c r="B98" s="54"/>
      <c r="C98" s="56"/>
      <c r="D98" s="110"/>
      <c r="E98" s="133"/>
      <c r="F98" s="96"/>
    </row>
    <row r="99" spans="1:6" s="38" customFormat="1" ht="37.5" customHeight="1" x14ac:dyDescent="0.35">
      <c r="A99" s="152"/>
      <c r="B99" s="52" t="s">
        <v>76</v>
      </c>
      <c r="C99" s="53" t="s">
        <v>142</v>
      </c>
      <c r="D99" s="110">
        <v>30000</v>
      </c>
      <c r="E99" s="133">
        <v>0</v>
      </c>
      <c r="F99" s="96">
        <f t="shared" si="5"/>
        <v>30000</v>
      </c>
    </row>
    <row r="100" spans="1:6" s="38" customFormat="1" ht="21" customHeight="1" x14ac:dyDescent="0.35">
      <c r="A100" s="152"/>
      <c r="B100" s="52"/>
      <c r="C100" s="53" t="s">
        <v>140</v>
      </c>
      <c r="D100" s="110">
        <v>29100</v>
      </c>
      <c r="E100" s="133">
        <v>0</v>
      </c>
      <c r="F100" s="96">
        <f t="shared" si="5"/>
        <v>29100</v>
      </c>
    </row>
    <row r="101" spans="1:6" s="38" customFormat="1" ht="21" customHeight="1" x14ac:dyDescent="0.35">
      <c r="A101" s="152"/>
      <c r="B101" s="52"/>
      <c r="C101" s="53" t="s">
        <v>81</v>
      </c>
      <c r="D101" s="110">
        <v>900</v>
      </c>
      <c r="E101" s="133">
        <v>0</v>
      </c>
      <c r="F101" s="95">
        <f t="shared" si="5"/>
        <v>900</v>
      </c>
    </row>
    <row r="102" spans="1:6" s="38" customFormat="1" ht="21" customHeight="1" x14ac:dyDescent="0.35">
      <c r="A102" s="152"/>
      <c r="B102" s="52"/>
      <c r="C102" s="57" t="s">
        <v>6</v>
      </c>
      <c r="D102" s="110"/>
      <c r="E102" s="133"/>
      <c r="F102" s="95"/>
    </row>
    <row r="103" spans="1:6" s="38" customFormat="1" ht="21" customHeight="1" x14ac:dyDescent="0.35">
      <c r="A103" s="152"/>
      <c r="B103" s="54">
        <v>6</v>
      </c>
      <c r="C103" s="55" t="s">
        <v>9</v>
      </c>
      <c r="D103" s="110">
        <v>30000</v>
      </c>
      <c r="E103" s="133">
        <v>0</v>
      </c>
      <c r="F103" s="95">
        <f t="shared" si="5"/>
        <v>30000</v>
      </c>
    </row>
    <row r="104" spans="1:6" s="38" customFormat="1" ht="9.75" customHeight="1" x14ac:dyDescent="0.35">
      <c r="A104" s="152"/>
      <c r="B104" s="54"/>
      <c r="C104" s="56"/>
      <c r="D104" s="110"/>
      <c r="E104" s="133"/>
      <c r="F104" s="95"/>
    </row>
    <row r="105" spans="1:6" s="38" customFormat="1" ht="37.5" customHeight="1" x14ac:dyDescent="0.35">
      <c r="A105" s="152"/>
      <c r="B105" s="52" t="s">
        <v>77</v>
      </c>
      <c r="C105" s="53" t="s">
        <v>82</v>
      </c>
      <c r="D105" s="110">
        <v>20000</v>
      </c>
      <c r="E105" s="133">
        <v>0</v>
      </c>
      <c r="F105" s="95">
        <f t="shared" si="5"/>
        <v>20000</v>
      </c>
    </row>
    <row r="106" spans="1:6" s="38" customFormat="1" ht="21" customHeight="1" x14ac:dyDescent="0.35">
      <c r="A106" s="152"/>
      <c r="B106" s="52"/>
      <c r="C106" s="53" t="s">
        <v>83</v>
      </c>
      <c r="D106" s="110">
        <v>19400</v>
      </c>
      <c r="E106" s="133">
        <v>0</v>
      </c>
      <c r="F106" s="95">
        <f t="shared" si="5"/>
        <v>19400</v>
      </c>
    </row>
    <row r="107" spans="1:6" s="38" customFormat="1" ht="21" customHeight="1" x14ac:dyDescent="0.35">
      <c r="A107" s="152"/>
      <c r="B107" s="52"/>
      <c r="C107" s="53" t="s">
        <v>84</v>
      </c>
      <c r="D107" s="110">
        <v>600</v>
      </c>
      <c r="E107" s="133">
        <v>0</v>
      </c>
      <c r="F107" s="95">
        <f t="shared" si="5"/>
        <v>600</v>
      </c>
    </row>
    <row r="108" spans="1:6" s="38" customFormat="1" ht="21" customHeight="1" x14ac:dyDescent="0.35">
      <c r="A108" s="152"/>
      <c r="B108" s="52"/>
      <c r="C108" s="57" t="s">
        <v>6</v>
      </c>
      <c r="D108" s="110"/>
      <c r="E108" s="133"/>
      <c r="F108" s="95"/>
    </row>
    <row r="109" spans="1:6" s="38" customFormat="1" ht="21" customHeight="1" x14ac:dyDescent="0.35">
      <c r="A109" s="152"/>
      <c r="B109" s="54">
        <v>6</v>
      </c>
      <c r="C109" s="55" t="s">
        <v>9</v>
      </c>
      <c r="D109" s="110">
        <v>20000</v>
      </c>
      <c r="E109" s="133">
        <v>0</v>
      </c>
      <c r="F109" s="95">
        <f t="shared" si="5"/>
        <v>20000</v>
      </c>
    </row>
    <row r="110" spans="1:6" s="38" customFormat="1" ht="11.25" customHeight="1" x14ac:dyDescent="0.35">
      <c r="A110" s="152"/>
      <c r="B110" s="54"/>
      <c r="C110" s="56"/>
      <c r="D110" s="110"/>
      <c r="E110" s="133"/>
      <c r="F110" s="95"/>
    </row>
    <row r="111" spans="1:6" s="38" customFormat="1" ht="37.5" customHeight="1" x14ac:dyDescent="0.35">
      <c r="A111" s="152"/>
      <c r="B111" s="52" t="s">
        <v>78</v>
      </c>
      <c r="C111" s="53" t="s">
        <v>141</v>
      </c>
      <c r="D111" s="110">
        <v>19000</v>
      </c>
      <c r="E111" s="133">
        <v>0</v>
      </c>
      <c r="F111" s="95">
        <f t="shared" si="5"/>
        <v>19000</v>
      </c>
    </row>
    <row r="112" spans="1:6" s="38" customFormat="1" ht="21" customHeight="1" x14ac:dyDescent="0.35">
      <c r="A112" s="152"/>
      <c r="B112" s="52"/>
      <c r="C112" s="53" t="s">
        <v>146</v>
      </c>
      <c r="D112" s="110">
        <v>18500</v>
      </c>
      <c r="E112" s="133">
        <v>0</v>
      </c>
      <c r="F112" s="95">
        <f t="shared" si="5"/>
        <v>18500</v>
      </c>
    </row>
    <row r="113" spans="1:6" s="38" customFormat="1" ht="21" customHeight="1" x14ac:dyDescent="0.35">
      <c r="A113" s="152"/>
      <c r="B113" s="52"/>
      <c r="C113" s="53" t="s">
        <v>145</v>
      </c>
      <c r="D113" s="110">
        <v>500</v>
      </c>
      <c r="E113" s="133">
        <v>0</v>
      </c>
      <c r="F113" s="95">
        <f t="shared" si="5"/>
        <v>500</v>
      </c>
    </row>
    <row r="114" spans="1:6" s="38" customFormat="1" ht="21" customHeight="1" x14ac:dyDescent="0.35">
      <c r="A114" s="152"/>
      <c r="B114" s="52"/>
      <c r="C114" s="57" t="s">
        <v>6</v>
      </c>
      <c r="D114" s="110"/>
      <c r="E114" s="133"/>
      <c r="F114" s="95"/>
    </row>
    <row r="115" spans="1:6" s="38" customFormat="1" ht="21" customHeight="1" x14ac:dyDescent="0.35">
      <c r="A115" s="152"/>
      <c r="B115" s="54">
        <v>6</v>
      </c>
      <c r="C115" s="55" t="s">
        <v>9</v>
      </c>
      <c r="D115" s="110">
        <v>19000</v>
      </c>
      <c r="E115" s="133">
        <v>0</v>
      </c>
      <c r="F115" s="95">
        <f t="shared" si="5"/>
        <v>19000</v>
      </c>
    </row>
    <row r="116" spans="1:6" s="38" customFormat="1" ht="12" customHeight="1" x14ac:dyDescent="0.35">
      <c r="A116" s="152"/>
      <c r="B116" s="54"/>
      <c r="C116" s="56"/>
      <c r="D116" s="110"/>
      <c r="E116" s="133"/>
      <c r="F116" s="95"/>
    </row>
    <row r="117" spans="1:6" s="38" customFormat="1" ht="37.5" customHeight="1" x14ac:dyDescent="0.35">
      <c r="A117" s="152"/>
      <c r="B117" s="52" t="s">
        <v>79</v>
      </c>
      <c r="C117" s="53" t="s">
        <v>143</v>
      </c>
      <c r="D117" s="110">
        <v>10000</v>
      </c>
      <c r="E117" s="133">
        <v>0</v>
      </c>
      <c r="F117" s="95">
        <f t="shared" si="5"/>
        <v>10000</v>
      </c>
    </row>
    <row r="118" spans="1:6" s="38" customFormat="1" ht="21" customHeight="1" x14ac:dyDescent="0.35">
      <c r="A118" s="152"/>
      <c r="B118" s="52"/>
      <c r="C118" s="53" t="s">
        <v>85</v>
      </c>
      <c r="D118" s="110">
        <v>9700</v>
      </c>
      <c r="E118" s="133">
        <v>0</v>
      </c>
      <c r="F118" s="95">
        <f t="shared" si="5"/>
        <v>9700</v>
      </c>
    </row>
    <row r="119" spans="1:6" s="38" customFormat="1" ht="21" customHeight="1" x14ac:dyDescent="0.35">
      <c r="A119" s="152"/>
      <c r="B119" s="52"/>
      <c r="C119" s="53" t="s">
        <v>86</v>
      </c>
      <c r="D119" s="110">
        <v>300</v>
      </c>
      <c r="E119" s="133">
        <v>0</v>
      </c>
      <c r="F119" s="95">
        <f t="shared" si="5"/>
        <v>300</v>
      </c>
    </row>
    <row r="120" spans="1:6" s="38" customFormat="1" ht="21" customHeight="1" x14ac:dyDescent="0.35">
      <c r="A120" s="152"/>
      <c r="B120" s="52"/>
      <c r="C120" s="57" t="s">
        <v>6</v>
      </c>
      <c r="D120" s="110"/>
      <c r="E120" s="133"/>
      <c r="F120" s="95"/>
    </row>
    <row r="121" spans="1:6" s="38" customFormat="1" ht="21" customHeight="1" x14ac:dyDescent="0.35">
      <c r="A121" s="152"/>
      <c r="B121" s="54">
        <v>6</v>
      </c>
      <c r="C121" s="55" t="s">
        <v>9</v>
      </c>
      <c r="D121" s="110">
        <v>10000</v>
      </c>
      <c r="E121" s="133">
        <v>0</v>
      </c>
      <c r="F121" s="95">
        <f t="shared" si="5"/>
        <v>10000</v>
      </c>
    </row>
    <row r="122" spans="1:6" s="38" customFormat="1" ht="11.25" customHeight="1" x14ac:dyDescent="0.35">
      <c r="A122" s="152"/>
      <c r="B122" s="54"/>
      <c r="C122" s="56"/>
      <c r="D122" s="110"/>
      <c r="E122" s="133"/>
      <c r="F122" s="95"/>
    </row>
    <row r="123" spans="1:6" s="38" customFormat="1" ht="37.5" customHeight="1" x14ac:dyDescent="0.35">
      <c r="A123" s="152"/>
      <c r="B123" s="52" t="s">
        <v>80</v>
      </c>
      <c r="C123" s="53" t="s">
        <v>144</v>
      </c>
      <c r="D123" s="110">
        <v>30000</v>
      </c>
      <c r="E123" s="133">
        <v>0</v>
      </c>
      <c r="F123" s="95">
        <f t="shared" si="5"/>
        <v>30000</v>
      </c>
    </row>
    <row r="124" spans="1:6" s="38" customFormat="1" ht="21" customHeight="1" x14ac:dyDescent="0.35">
      <c r="A124" s="152"/>
      <c r="B124" s="52"/>
      <c r="C124" s="53" t="s">
        <v>140</v>
      </c>
      <c r="D124" s="110">
        <v>29100</v>
      </c>
      <c r="E124" s="133">
        <v>0</v>
      </c>
      <c r="F124" s="95">
        <f t="shared" si="5"/>
        <v>29100</v>
      </c>
    </row>
    <row r="125" spans="1:6" s="38" customFormat="1" ht="21" customHeight="1" x14ac:dyDescent="0.35">
      <c r="A125" s="152"/>
      <c r="B125" s="52"/>
      <c r="C125" s="53" t="s">
        <v>81</v>
      </c>
      <c r="D125" s="110">
        <v>900</v>
      </c>
      <c r="E125" s="133">
        <v>0</v>
      </c>
      <c r="F125" s="95">
        <f t="shared" si="5"/>
        <v>900</v>
      </c>
    </row>
    <row r="126" spans="1:6" s="38" customFormat="1" ht="21" customHeight="1" x14ac:dyDescent="0.35">
      <c r="A126" s="152"/>
      <c r="B126" s="52"/>
      <c r="C126" s="57" t="s">
        <v>6</v>
      </c>
      <c r="D126" s="110"/>
      <c r="E126" s="133"/>
      <c r="F126" s="95"/>
    </row>
    <row r="127" spans="1:6" s="38" customFormat="1" ht="21" customHeight="1" x14ac:dyDescent="0.35">
      <c r="A127" s="152"/>
      <c r="B127" s="54">
        <v>6</v>
      </c>
      <c r="C127" s="55" t="s">
        <v>9</v>
      </c>
      <c r="D127" s="110">
        <v>30000</v>
      </c>
      <c r="E127" s="133">
        <v>0</v>
      </c>
      <c r="F127" s="95">
        <f t="shared" si="5"/>
        <v>30000</v>
      </c>
    </row>
    <row r="128" spans="1:6" s="38" customFormat="1" ht="10.5" customHeight="1" thickBot="1" x14ac:dyDescent="0.4">
      <c r="A128" s="155"/>
      <c r="B128" s="81"/>
      <c r="C128" s="82"/>
      <c r="D128" s="112"/>
      <c r="E128" s="135"/>
      <c r="F128" s="95"/>
    </row>
    <row r="129" spans="1:6" s="38" customFormat="1" ht="37.5" customHeight="1" x14ac:dyDescent="0.35">
      <c r="A129" s="151"/>
      <c r="B129" s="139" t="s">
        <v>87</v>
      </c>
      <c r="C129" s="140" t="s">
        <v>147</v>
      </c>
      <c r="D129" s="113">
        <v>30000</v>
      </c>
      <c r="E129" s="136">
        <v>29000</v>
      </c>
      <c r="F129" s="96">
        <f t="shared" si="5"/>
        <v>59000</v>
      </c>
    </row>
    <row r="130" spans="1:6" s="38" customFormat="1" ht="21" customHeight="1" x14ac:dyDescent="0.35">
      <c r="A130" s="152"/>
      <c r="B130" s="52"/>
      <c r="C130" s="53" t="s">
        <v>169</v>
      </c>
      <c r="D130" s="110">
        <v>29100</v>
      </c>
      <c r="E130" s="133">
        <v>28700</v>
      </c>
      <c r="F130" s="96">
        <f t="shared" si="5"/>
        <v>57800</v>
      </c>
    </row>
    <row r="131" spans="1:6" s="38" customFormat="1" ht="21" customHeight="1" x14ac:dyDescent="0.35">
      <c r="A131" s="152"/>
      <c r="B131" s="52"/>
      <c r="C131" s="53" t="s">
        <v>168</v>
      </c>
      <c r="D131" s="110">
        <v>900</v>
      </c>
      <c r="E131" s="133">
        <v>300</v>
      </c>
      <c r="F131" s="96">
        <f t="shared" si="5"/>
        <v>1200</v>
      </c>
    </row>
    <row r="132" spans="1:6" s="38" customFormat="1" ht="21" customHeight="1" x14ac:dyDescent="0.35">
      <c r="A132" s="152"/>
      <c r="B132" s="52"/>
      <c r="C132" s="57" t="s">
        <v>6</v>
      </c>
      <c r="D132" s="110"/>
      <c r="E132" s="133"/>
      <c r="F132" s="96"/>
    </row>
    <row r="133" spans="1:6" s="38" customFormat="1" ht="21" customHeight="1" x14ac:dyDescent="0.35">
      <c r="A133" s="152"/>
      <c r="B133" s="54">
        <v>6</v>
      </c>
      <c r="C133" s="55" t="s">
        <v>9</v>
      </c>
      <c r="D133" s="110">
        <v>30000</v>
      </c>
      <c r="E133" s="133">
        <v>-28800</v>
      </c>
      <c r="F133" s="96">
        <f t="shared" si="5"/>
        <v>1200</v>
      </c>
    </row>
    <row r="134" spans="1:6" s="38" customFormat="1" ht="21" customHeight="1" x14ac:dyDescent="0.35">
      <c r="A134" s="152"/>
      <c r="B134" s="54">
        <v>633220</v>
      </c>
      <c r="C134" s="55" t="s">
        <v>23</v>
      </c>
      <c r="D134" s="110">
        <v>0</v>
      </c>
      <c r="E134" s="133">
        <v>30000</v>
      </c>
      <c r="F134" s="96">
        <f t="shared" si="5"/>
        <v>30000</v>
      </c>
    </row>
    <row r="135" spans="1:6" s="38" customFormat="1" ht="21" customHeight="1" x14ac:dyDescent="0.35">
      <c r="A135" s="152"/>
      <c r="B135" s="21">
        <v>633210</v>
      </c>
      <c r="C135" s="22" t="s">
        <v>170</v>
      </c>
      <c r="D135" s="110">
        <v>0</v>
      </c>
      <c r="E135" s="133">
        <v>27800</v>
      </c>
      <c r="F135" s="96">
        <f t="shared" si="5"/>
        <v>27800</v>
      </c>
    </row>
    <row r="136" spans="1:6" s="38" customFormat="1" ht="11.25" customHeight="1" x14ac:dyDescent="0.35">
      <c r="A136" s="152"/>
      <c r="B136" s="54"/>
      <c r="C136" s="55"/>
      <c r="D136" s="110"/>
      <c r="E136" s="133"/>
      <c r="F136" s="95"/>
    </row>
    <row r="137" spans="1:6" s="38" customFormat="1" ht="24.75" customHeight="1" x14ac:dyDescent="0.35">
      <c r="A137" s="152"/>
      <c r="B137" s="58" t="s">
        <v>41</v>
      </c>
      <c r="C137" s="59" t="s">
        <v>52</v>
      </c>
      <c r="D137" s="110">
        <f>SUM(D138:D160)</f>
        <v>31500</v>
      </c>
      <c r="E137" s="110">
        <f>SUM(E138:E160)</f>
        <v>5200</v>
      </c>
      <c r="F137" s="95">
        <f t="shared" si="5"/>
        <v>36700</v>
      </c>
    </row>
    <row r="138" spans="1:6" s="38" customFormat="1" ht="37.5" customHeight="1" x14ac:dyDescent="0.35">
      <c r="A138" s="152"/>
      <c r="B138" s="58"/>
      <c r="C138" s="59" t="s">
        <v>120</v>
      </c>
      <c r="D138" s="110">
        <v>1500</v>
      </c>
      <c r="E138" s="133">
        <v>0</v>
      </c>
      <c r="F138" s="95">
        <f t="shared" si="5"/>
        <v>1500</v>
      </c>
    </row>
    <row r="139" spans="1:6" s="38" customFormat="1" ht="24.75" customHeight="1" x14ac:dyDescent="0.35">
      <c r="A139" s="152"/>
      <c r="B139" s="54"/>
      <c r="C139" s="59" t="s">
        <v>121</v>
      </c>
      <c r="D139" s="110">
        <v>1500</v>
      </c>
      <c r="E139" s="133">
        <v>0</v>
      </c>
      <c r="F139" s="95">
        <f t="shared" ref="F139:F163" si="7">D139+E139</f>
        <v>1500</v>
      </c>
    </row>
    <row r="140" spans="1:6" s="38" customFormat="1" ht="39.950000000000003" customHeight="1" x14ac:dyDescent="0.35">
      <c r="A140" s="152"/>
      <c r="B140" s="54"/>
      <c r="C140" s="59" t="s">
        <v>173</v>
      </c>
      <c r="D140" s="109">
        <v>1500</v>
      </c>
      <c r="E140" s="132">
        <v>750</v>
      </c>
      <c r="F140" s="95">
        <f t="shared" si="7"/>
        <v>2250</v>
      </c>
    </row>
    <row r="141" spans="1:6" s="38" customFormat="1" ht="23.25" customHeight="1" x14ac:dyDescent="0.35">
      <c r="A141" s="152"/>
      <c r="B141" s="54"/>
      <c r="C141" s="59" t="s">
        <v>122</v>
      </c>
      <c r="D141" s="109">
        <v>1500</v>
      </c>
      <c r="E141" s="132">
        <v>0</v>
      </c>
      <c r="F141" s="95">
        <f t="shared" si="7"/>
        <v>1500</v>
      </c>
    </row>
    <row r="142" spans="1:6" s="38" customFormat="1" ht="24" customHeight="1" x14ac:dyDescent="0.35">
      <c r="A142" s="152"/>
      <c r="B142" s="74"/>
      <c r="C142" s="59" t="s">
        <v>123</v>
      </c>
      <c r="D142" s="110">
        <v>1500</v>
      </c>
      <c r="E142" s="133">
        <v>0</v>
      </c>
      <c r="F142" s="95">
        <f t="shared" si="7"/>
        <v>1500</v>
      </c>
    </row>
    <row r="143" spans="1:6" s="38" customFormat="1" ht="31.5" customHeight="1" x14ac:dyDescent="0.35">
      <c r="A143" s="152"/>
      <c r="B143" s="74"/>
      <c r="C143" s="75" t="s">
        <v>124</v>
      </c>
      <c r="D143" s="110">
        <v>1500</v>
      </c>
      <c r="E143" s="133">
        <v>0</v>
      </c>
      <c r="F143" s="95">
        <f t="shared" si="7"/>
        <v>1500</v>
      </c>
    </row>
    <row r="144" spans="1:6" s="38" customFormat="1" ht="39.950000000000003" customHeight="1" x14ac:dyDescent="0.35">
      <c r="A144" s="152"/>
      <c r="B144" s="74"/>
      <c r="C144" s="75" t="s">
        <v>125</v>
      </c>
      <c r="D144" s="110">
        <v>1500</v>
      </c>
      <c r="E144" s="133">
        <v>0</v>
      </c>
      <c r="F144" s="95">
        <f t="shared" si="7"/>
        <v>1500</v>
      </c>
    </row>
    <row r="145" spans="1:6" s="38" customFormat="1" ht="27.75" customHeight="1" x14ac:dyDescent="0.35">
      <c r="A145" s="152"/>
      <c r="B145" s="54"/>
      <c r="C145" s="59" t="s">
        <v>126</v>
      </c>
      <c r="D145" s="110">
        <v>1500</v>
      </c>
      <c r="E145" s="133">
        <v>0</v>
      </c>
      <c r="F145" s="95">
        <f t="shared" si="7"/>
        <v>1500</v>
      </c>
    </row>
    <row r="146" spans="1:6" s="38" customFormat="1" ht="26.25" customHeight="1" x14ac:dyDescent="0.35">
      <c r="A146" s="152"/>
      <c r="B146" s="54"/>
      <c r="C146" s="59" t="s">
        <v>148</v>
      </c>
      <c r="D146" s="110">
        <v>1500</v>
      </c>
      <c r="E146" s="133">
        <v>0</v>
      </c>
      <c r="F146" s="95">
        <f t="shared" si="7"/>
        <v>1500</v>
      </c>
    </row>
    <row r="147" spans="1:6" s="38" customFormat="1" ht="39.950000000000003" customHeight="1" x14ac:dyDescent="0.35">
      <c r="A147" s="152"/>
      <c r="B147" s="54"/>
      <c r="C147" s="59" t="s">
        <v>174</v>
      </c>
      <c r="D147" s="109">
        <v>1500</v>
      </c>
      <c r="E147" s="132">
        <v>200</v>
      </c>
      <c r="F147" s="95">
        <f t="shared" si="7"/>
        <v>1700</v>
      </c>
    </row>
    <row r="148" spans="1:6" s="38" customFormat="1" ht="26.25" customHeight="1" x14ac:dyDescent="0.35">
      <c r="A148" s="152"/>
      <c r="B148" s="54"/>
      <c r="C148" s="59" t="s">
        <v>175</v>
      </c>
      <c r="D148" s="109">
        <v>1500</v>
      </c>
      <c r="E148" s="132">
        <v>-500</v>
      </c>
      <c r="F148" s="95">
        <f t="shared" si="7"/>
        <v>1000</v>
      </c>
    </row>
    <row r="149" spans="1:6" s="38" customFormat="1" ht="27" customHeight="1" x14ac:dyDescent="0.35">
      <c r="A149" s="152"/>
      <c r="B149" s="54"/>
      <c r="C149" s="59" t="s">
        <v>127</v>
      </c>
      <c r="D149" s="109">
        <v>1500</v>
      </c>
      <c r="E149" s="132">
        <v>0</v>
      </c>
      <c r="F149" s="95">
        <f t="shared" si="7"/>
        <v>1500</v>
      </c>
    </row>
    <row r="150" spans="1:6" s="38" customFormat="1" ht="24" customHeight="1" x14ac:dyDescent="0.35">
      <c r="A150" s="152"/>
      <c r="B150" s="54"/>
      <c r="C150" s="59" t="s">
        <v>128</v>
      </c>
      <c r="D150" s="109">
        <v>1500</v>
      </c>
      <c r="E150" s="132">
        <v>0</v>
      </c>
      <c r="F150" s="95">
        <f t="shared" si="7"/>
        <v>1500</v>
      </c>
    </row>
    <row r="151" spans="1:6" s="38" customFormat="1" ht="22.5" customHeight="1" x14ac:dyDescent="0.35">
      <c r="A151" s="152"/>
      <c r="B151" s="54"/>
      <c r="C151" s="59" t="s">
        <v>129</v>
      </c>
      <c r="D151" s="109">
        <v>1500</v>
      </c>
      <c r="E151" s="132">
        <v>0</v>
      </c>
      <c r="F151" s="95">
        <f t="shared" si="7"/>
        <v>1500</v>
      </c>
    </row>
    <row r="152" spans="1:6" s="38" customFormat="1" ht="22.5" customHeight="1" x14ac:dyDescent="0.35">
      <c r="A152" s="152"/>
      <c r="B152" s="54"/>
      <c r="C152" s="59" t="s">
        <v>130</v>
      </c>
      <c r="D152" s="109">
        <v>1500</v>
      </c>
      <c r="E152" s="132">
        <v>0</v>
      </c>
      <c r="F152" s="95">
        <f t="shared" si="7"/>
        <v>1500</v>
      </c>
    </row>
    <row r="153" spans="1:6" s="38" customFormat="1" ht="21.75" customHeight="1" x14ac:dyDescent="0.35">
      <c r="A153" s="152"/>
      <c r="B153" s="54"/>
      <c r="C153" s="59" t="s">
        <v>176</v>
      </c>
      <c r="D153" s="109">
        <v>1500</v>
      </c>
      <c r="E153" s="132">
        <v>-250</v>
      </c>
      <c r="F153" s="95">
        <f t="shared" si="7"/>
        <v>1250</v>
      </c>
    </row>
    <row r="154" spans="1:6" s="38" customFormat="1" ht="19.5" customHeight="1" x14ac:dyDescent="0.35">
      <c r="A154" s="152"/>
      <c r="B154" s="54"/>
      <c r="C154" s="59" t="s">
        <v>131</v>
      </c>
      <c r="D154" s="109">
        <v>1500</v>
      </c>
      <c r="E154" s="132">
        <v>0</v>
      </c>
      <c r="F154" s="95">
        <f t="shared" si="7"/>
        <v>1500</v>
      </c>
    </row>
    <row r="155" spans="1:6" s="38" customFormat="1" ht="41.25" customHeight="1" x14ac:dyDescent="0.35">
      <c r="A155" s="152"/>
      <c r="B155" s="54"/>
      <c r="C155" s="59" t="s">
        <v>132</v>
      </c>
      <c r="D155" s="109">
        <v>1500</v>
      </c>
      <c r="E155" s="132">
        <v>0</v>
      </c>
      <c r="F155" s="95">
        <f t="shared" si="7"/>
        <v>1500</v>
      </c>
    </row>
    <row r="156" spans="1:6" s="38" customFormat="1" ht="21.75" customHeight="1" x14ac:dyDescent="0.35">
      <c r="A156" s="152"/>
      <c r="B156" s="54"/>
      <c r="C156" s="59" t="s">
        <v>133</v>
      </c>
      <c r="D156" s="109">
        <v>1500</v>
      </c>
      <c r="E156" s="132">
        <v>0</v>
      </c>
      <c r="F156" s="95">
        <f t="shared" si="7"/>
        <v>1500</v>
      </c>
    </row>
    <row r="157" spans="1:6" s="38" customFormat="1" ht="20.25" customHeight="1" x14ac:dyDescent="0.35">
      <c r="A157" s="152"/>
      <c r="B157" s="54"/>
      <c r="C157" s="59" t="s">
        <v>134</v>
      </c>
      <c r="D157" s="109">
        <v>1500</v>
      </c>
      <c r="E157" s="132">
        <v>0</v>
      </c>
      <c r="F157" s="95">
        <f t="shared" si="7"/>
        <v>1500</v>
      </c>
    </row>
    <row r="158" spans="1:6" s="38" customFormat="1" ht="21.75" customHeight="1" x14ac:dyDescent="0.35">
      <c r="A158" s="152"/>
      <c r="B158" s="76"/>
      <c r="C158" s="59" t="s">
        <v>149</v>
      </c>
      <c r="D158" s="109">
        <v>1500</v>
      </c>
      <c r="E158" s="132">
        <v>0</v>
      </c>
      <c r="F158" s="95">
        <f t="shared" si="7"/>
        <v>1500</v>
      </c>
    </row>
    <row r="159" spans="1:6" s="38" customFormat="1" ht="21.75" customHeight="1" x14ac:dyDescent="0.35">
      <c r="A159" s="152"/>
      <c r="B159" s="76"/>
      <c r="C159" s="59" t="s">
        <v>177</v>
      </c>
      <c r="D159" s="109">
        <v>0</v>
      </c>
      <c r="E159" s="132">
        <v>2500</v>
      </c>
      <c r="F159" s="95">
        <f t="shared" si="7"/>
        <v>2500</v>
      </c>
    </row>
    <row r="160" spans="1:6" s="38" customFormat="1" ht="33.75" customHeight="1" x14ac:dyDescent="0.35">
      <c r="A160" s="152"/>
      <c r="B160" s="76"/>
      <c r="C160" s="59" t="s">
        <v>178</v>
      </c>
      <c r="D160" s="109">
        <v>0</v>
      </c>
      <c r="E160" s="132">
        <v>2500</v>
      </c>
      <c r="F160" s="95">
        <f t="shared" si="7"/>
        <v>2500</v>
      </c>
    </row>
    <row r="161" spans="1:6" s="38" customFormat="1" ht="21" customHeight="1" x14ac:dyDescent="0.35">
      <c r="A161" s="152"/>
      <c r="B161" s="52"/>
      <c r="C161" s="141" t="s">
        <v>6</v>
      </c>
      <c r="D161" s="109"/>
      <c r="E161" s="132"/>
      <c r="F161" s="95"/>
    </row>
    <row r="162" spans="1:6" s="38" customFormat="1" ht="21" customHeight="1" x14ac:dyDescent="0.35">
      <c r="A162" s="152"/>
      <c r="B162" s="52" t="s">
        <v>42</v>
      </c>
      <c r="C162" s="59" t="s">
        <v>43</v>
      </c>
      <c r="D162" s="109">
        <v>12000</v>
      </c>
      <c r="E162" s="132">
        <v>0</v>
      </c>
      <c r="F162" s="95">
        <f t="shared" si="7"/>
        <v>12000</v>
      </c>
    </row>
    <row r="163" spans="1:6" s="38" customFormat="1" ht="21" customHeight="1" x14ac:dyDescent="0.35">
      <c r="A163" s="152"/>
      <c r="B163" s="54">
        <v>6</v>
      </c>
      <c r="C163" s="66" t="s">
        <v>9</v>
      </c>
      <c r="D163" s="109">
        <v>19500</v>
      </c>
      <c r="E163" s="132">
        <v>5200</v>
      </c>
      <c r="F163" s="95">
        <f t="shared" si="7"/>
        <v>24700</v>
      </c>
    </row>
    <row r="164" spans="1:6" s="38" customFormat="1" ht="12.75" customHeight="1" x14ac:dyDescent="0.35">
      <c r="A164" s="153"/>
      <c r="B164" s="54"/>
      <c r="C164" s="55"/>
      <c r="D164" s="110"/>
      <c r="E164" s="133"/>
      <c r="F164" s="96"/>
    </row>
    <row r="165" spans="1:6" s="38" customFormat="1" ht="21" customHeight="1" x14ac:dyDescent="0.35">
      <c r="A165" s="145" t="s">
        <v>29</v>
      </c>
      <c r="B165" s="146"/>
      <c r="C165" s="49" t="s">
        <v>15</v>
      </c>
      <c r="D165" s="114">
        <f>SUM(D173+D167)</f>
        <v>17050</v>
      </c>
      <c r="E165" s="114">
        <f t="shared" ref="E165:F165" si="8">SUM(E173+E167)</f>
        <v>0</v>
      </c>
      <c r="F165" s="127">
        <f t="shared" si="8"/>
        <v>17050</v>
      </c>
    </row>
    <row r="166" spans="1:6" s="38" customFormat="1" ht="12" customHeight="1" x14ac:dyDescent="0.35">
      <c r="A166" s="154" t="s">
        <v>13</v>
      </c>
      <c r="B166" s="50"/>
      <c r="C166" s="51"/>
      <c r="D166" s="108"/>
      <c r="E166" s="131"/>
      <c r="F166" s="94"/>
    </row>
    <row r="167" spans="1:6" s="38" customFormat="1" ht="20.25" customHeight="1" x14ac:dyDescent="0.35">
      <c r="A167" s="152"/>
      <c r="B167" s="52" t="s">
        <v>26</v>
      </c>
      <c r="C167" s="53" t="s">
        <v>88</v>
      </c>
      <c r="D167" s="110">
        <v>2050</v>
      </c>
      <c r="E167" s="133">
        <v>0</v>
      </c>
      <c r="F167" s="96">
        <f>D167+E167</f>
        <v>2050</v>
      </c>
    </row>
    <row r="168" spans="1:6" s="60" customFormat="1" ht="21" x14ac:dyDescent="0.35">
      <c r="A168" s="152"/>
      <c r="B168" s="52"/>
      <c r="C168" s="53" t="s">
        <v>53</v>
      </c>
      <c r="D168" s="110">
        <v>2050</v>
      </c>
      <c r="E168" s="133">
        <v>0</v>
      </c>
      <c r="F168" s="96">
        <f t="shared" ref="F168:F177" si="9">D168+E168</f>
        <v>2050</v>
      </c>
    </row>
    <row r="169" spans="1:6" s="38" customFormat="1" ht="22.5" customHeight="1" x14ac:dyDescent="0.35">
      <c r="A169" s="152"/>
      <c r="B169" s="52"/>
      <c r="C169" s="57" t="s">
        <v>6</v>
      </c>
      <c r="D169" s="110"/>
      <c r="E169" s="133"/>
      <c r="F169" s="96"/>
    </row>
    <row r="170" spans="1:6" s="38" customFormat="1" ht="21" customHeight="1" x14ac:dyDescent="0.35">
      <c r="A170" s="152"/>
      <c r="B170" s="52" t="s">
        <v>42</v>
      </c>
      <c r="C170" s="59" t="s">
        <v>43</v>
      </c>
      <c r="D170" s="110">
        <v>150</v>
      </c>
      <c r="E170" s="133">
        <v>0</v>
      </c>
      <c r="F170" s="96">
        <f t="shared" si="9"/>
        <v>150</v>
      </c>
    </row>
    <row r="171" spans="1:6" s="38" customFormat="1" ht="21" customHeight="1" x14ac:dyDescent="0.35">
      <c r="A171" s="152"/>
      <c r="B171" s="54">
        <v>6</v>
      </c>
      <c r="C171" s="55" t="s">
        <v>9</v>
      </c>
      <c r="D171" s="110">
        <v>1900</v>
      </c>
      <c r="E171" s="133">
        <v>0</v>
      </c>
      <c r="F171" s="96">
        <f t="shared" si="9"/>
        <v>1900</v>
      </c>
    </row>
    <row r="172" spans="1:6" s="38" customFormat="1" ht="9" customHeight="1" x14ac:dyDescent="0.35">
      <c r="A172" s="152"/>
      <c r="B172" s="54"/>
      <c r="C172" s="55"/>
      <c r="D172" s="110"/>
      <c r="E172" s="133"/>
      <c r="F172" s="96"/>
    </row>
    <row r="173" spans="1:6" s="38" customFormat="1" ht="20.25" customHeight="1" x14ac:dyDescent="0.35">
      <c r="A173" s="152"/>
      <c r="B173" s="52" t="s">
        <v>26</v>
      </c>
      <c r="C173" s="53" t="s">
        <v>89</v>
      </c>
      <c r="D173" s="110">
        <v>15000</v>
      </c>
      <c r="E173" s="133">
        <v>0</v>
      </c>
      <c r="F173" s="96">
        <f t="shared" si="9"/>
        <v>15000</v>
      </c>
    </row>
    <row r="174" spans="1:6" s="60" customFormat="1" ht="21" x14ac:dyDescent="0.35">
      <c r="A174" s="152"/>
      <c r="B174" s="52"/>
      <c r="C174" s="53" t="s">
        <v>53</v>
      </c>
      <c r="D174" s="110">
        <v>15000</v>
      </c>
      <c r="E174" s="133">
        <v>0</v>
      </c>
      <c r="F174" s="96">
        <f t="shared" si="9"/>
        <v>15000</v>
      </c>
    </row>
    <row r="175" spans="1:6" s="38" customFormat="1" ht="22.5" customHeight="1" x14ac:dyDescent="0.35">
      <c r="A175" s="152"/>
      <c r="B175" s="52"/>
      <c r="C175" s="57" t="s">
        <v>6</v>
      </c>
      <c r="D175" s="110"/>
      <c r="E175" s="133"/>
      <c r="F175" s="96"/>
    </row>
    <row r="176" spans="1:6" s="38" customFormat="1" ht="21" customHeight="1" x14ac:dyDescent="0.35">
      <c r="A176" s="152"/>
      <c r="B176" s="52" t="s">
        <v>42</v>
      </c>
      <c r="C176" s="59" t="s">
        <v>43</v>
      </c>
      <c r="D176" s="110">
        <v>150</v>
      </c>
      <c r="E176" s="133">
        <v>0</v>
      </c>
      <c r="F176" s="96">
        <f t="shared" si="9"/>
        <v>150</v>
      </c>
    </row>
    <row r="177" spans="1:6" s="38" customFormat="1" ht="21" customHeight="1" x14ac:dyDescent="0.35">
      <c r="A177" s="152"/>
      <c r="B177" s="54">
        <v>6</v>
      </c>
      <c r="C177" s="55" t="s">
        <v>9</v>
      </c>
      <c r="D177" s="110">
        <v>14850</v>
      </c>
      <c r="E177" s="133">
        <v>0</v>
      </c>
      <c r="F177" s="96">
        <f t="shared" si="9"/>
        <v>14850</v>
      </c>
    </row>
    <row r="178" spans="1:6" s="38" customFormat="1" ht="6.75" customHeight="1" x14ac:dyDescent="0.35">
      <c r="A178" s="153"/>
      <c r="B178" s="54"/>
      <c r="C178" s="55"/>
      <c r="D178" s="110"/>
      <c r="E178" s="133"/>
      <c r="F178" s="96"/>
    </row>
    <row r="179" spans="1:6" s="38" customFormat="1" ht="21" customHeight="1" x14ac:dyDescent="0.35">
      <c r="A179" s="163" t="s">
        <v>30</v>
      </c>
      <c r="B179" s="164"/>
      <c r="C179" s="49" t="s">
        <v>16</v>
      </c>
      <c r="D179" s="114">
        <f>SUM(D190,D196,D188,D218,D220,D228)</f>
        <v>159000</v>
      </c>
      <c r="E179" s="114">
        <f t="shared" ref="E179:F179" si="10">SUM(E190,E196,E188,E218,E220,E228)</f>
        <v>47000</v>
      </c>
      <c r="F179" s="127">
        <f t="shared" si="10"/>
        <v>206000</v>
      </c>
    </row>
    <row r="180" spans="1:6" s="38" customFormat="1" ht="11.25" customHeight="1" x14ac:dyDescent="0.35">
      <c r="A180" s="154" t="s">
        <v>13</v>
      </c>
      <c r="B180" s="61"/>
      <c r="C180" s="33"/>
      <c r="D180" s="108"/>
      <c r="E180" s="131"/>
      <c r="F180" s="94"/>
    </row>
    <row r="181" spans="1:6" s="38" customFormat="1" ht="21" customHeight="1" x14ac:dyDescent="0.35">
      <c r="A181" s="152"/>
      <c r="B181" s="62">
        <v>422610</v>
      </c>
      <c r="C181" s="39" t="s">
        <v>57</v>
      </c>
      <c r="D181" s="110">
        <v>5000</v>
      </c>
      <c r="E181" s="128">
        <v>0</v>
      </c>
      <c r="F181" s="96">
        <f>D181+E181</f>
        <v>5000</v>
      </c>
    </row>
    <row r="182" spans="1:6" s="38" customFormat="1" ht="21" customHeight="1" x14ac:dyDescent="0.35">
      <c r="A182" s="152"/>
      <c r="B182" s="62">
        <v>422611</v>
      </c>
      <c r="C182" s="39" t="s">
        <v>58</v>
      </c>
      <c r="D182" s="110">
        <v>3000</v>
      </c>
      <c r="E182" s="128">
        <v>0</v>
      </c>
      <c r="F182" s="96">
        <f t="shared" ref="F182:F186" si="11">D182+E182</f>
        <v>3000</v>
      </c>
    </row>
    <row r="183" spans="1:6" s="38" customFormat="1" ht="21" customHeight="1" x14ac:dyDescent="0.35">
      <c r="A183" s="152"/>
      <c r="B183" s="62">
        <v>422612</v>
      </c>
      <c r="C183" s="39" t="s">
        <v>59</v>
      </c>
      <c r="D183" s="110">
        <v>3000</v>
      </c>
      <c r="E183" s="128">
        <v>0</v>
      </c>
      <c r="F183" s="96">
        <f t="shared" si="11"/>
        <v>3000</v>
      </c>
    </row>
    <row r="184" spans="1:6" s="38" customFormat="1" ht="21" customHeight="1" x14ac:dyDescent="0.35">
      <c r="A184" s="152"/>
      <c r="B184" s="62">
        <v>422613</v>
      </c>
      <c r="C184" s="39" t="s">
        <v>60</v>
      </c>
      <c r="D184" s="110">
        <v>3000</v>
      </c>
      <c r="E184" s="128">
        <v>0</v>
      </c>
      <c r="F184" s="96">
        <f t="shared" si="11"/>
        <v>3000</v>
      </c>
    </row>
    <row r="185" spans="1:6" s="38" customFormat="1" ht="21" customHeight="1" x14ac:dyDescent="0.35">
      <c r="A185" s="152"/>
      <c r="B185" s="62">
        <v>422614</v>
      </c>
      <c r="C185" s="39" t="s">
        <v>61</v>
      </c>
      <c r="D185" s="110">
        <v>3000</v>
      </c>
      <c r="E185" s="128">
        <v>0</v>
      </c>
      <c r="F185" s="96">
        <f t="shared" si="11"/>
        <v>3000</v>
      </c>
    </row>
    <row r="186" spans="1:6" s="38" customFormat="1" ht="21" customHeight="1" x14ac:dyDescent="0.35">
      <c r="A186" s="152"/>
      <c r="B186" s="62">
        <v>422615</v>
      </c>
      <c r="C186" s="39" t="s">
        <v>62</v>
      </c>
      <c r="D186" s="110">
        <v>3000</v>
      </c>
      <c r="E186" s="128">
        <v>0</v>
      </c>
      <c r="F186" s="96">
        <f t="shared" si="11"/>
        <v>3000</v>
      </c>
    </row>
    <row r="187" spans="1:6" s="38" customFormat="1" ht="21" customHeight="1" x14ac:dyDescent="0.35">
      <c r="A187" s="152"/>
      <c r="B187" s="62"/>
      <c r="C187" s="34" t="s">
        <v>6</v>
      </c>
      <c r="D187" s="110"/>
      <c r="E187" s="133"/>
      <c r="F187" s="96"/>
    </row>
    <row r="188" spans="1:6" s="38" customFormat="1" ht="21" customHeight="1" thickBot="1" x14ac:dyDescent="0.4">
      <c r="A188" s="155"/>
      <c r="B188" s="81">
        <v>6</v>
      </c>
      <c r="C188" s="83" t="s">
        <v>9</v>
      </c>
      <c r="D188" s="112">
        <v>20000</v>
      </c>
      <c r="E188" s="135">
        <v>0</v>
      </c>
      <c r="F188" s="97">
        <f>D188+E188</f>
        <v>20000</v>
      </c>
    </row>
    <row r="189" spans="1:6" s="38" customFormat="1" ht="11.25" customHeight="1" x14ac:dyDescent="0.35">
      <c r="A189" s="151"/>
      <c r="B189" s="84"/>
      <c r="C189" s="85"/>
      <c r="D189" s="113"/>
      <c r="E189" s="136"/>
      <c r="F189" s="98"/>
    </row>
    <row r="190" spans="1:6" s="38" customFormat="1" ht="49.5" customHeight="1" x14ac:dyDescent="0.35">
      <c r="A190" s="152"/>
      <c r="B190" s="63" t="s">
        <v>31</v>
      </c>
      <c r="C190" s="64" t="s">
        <v>90</v>
      </c>
      <c r="D190" s="110">
        <v>7000</v>
      </c>
      <c r="E190" s="133">
        <v>0</v>
      </c>
      <c r="F190" s="96">
        <f>D190+E190</f>
        <v>7000</v>
      </c>
    </row>
    <row r="191" spans="1:6" s="38" customFormat="1" ht="19.5" customHeight="1" x14ac:dyDescent="0.35">
      <c r="A191" s="152"/>
      <c r="B191" s="52"/>
      <c r="C191" s="53" t="s">
        <v>53</v>
      </c>
      <c r="D191" s="110">
        <v>7000</v>
      </c>
      <c r="E191" s="133">
        <v>0</v>
      </c>
      <c r="F191" s="96">
        <f>D191+E191</f>
        <v>7000</v>
      </c>
    </row>
    <row r="192" spans="1:6" s="38" customFormat="1" ht="21.75" customHeight="1" x14ac:dyDescent="0.35">
      <c r="A192" s="152"/>
      <c r="B192" s="52"/>
      <c r="C192" s="57" t="s">
        <v>6</v>
      </c>
      <c r="D192" s="110"/>
      <c r="E192" s="133"/>
      <c r="F192" s="96"/>
    </row>
    <row r="193" spans="1:6" s="38" customFormat="1" ht="21" customHeight="1" x14ac:dyDescent="0.35">
      <c r="A193" s="152"/>
      <c r="B193" s="54">
        <v>652410</v>
      </c>
      <c r="C193" s="55" t="s">
        <v>11</v>
      </c>
      <c r="D193" s="110">
        <v>5000</v>
      </c>
      <c r="E193" s="133">
        <v>0</v>
      </c>
      <c r="F193" s="96">
        <f t="shared" ref="F193:F234" si="12">D193+E193</f>
        <v>5000</v>
      </c>
    </row>
    <row r="194" spans="1:6" s="38" customFormat="1" ht="24" customHeight="1" x14ac:dyDescent="0.35">
      <c r="A194" s="152"/>
      <c r="B194" s="54">
        <v>6</v>
      </c>
      <c r="C194" s="55" t="s">
        <v>9</v>
      </c>
      <c r="D194" s="110">
        <v>2000</v>
      </c>
      <c r="E194" s="133">
        <v>0</v>
      </c>
      <c r="F194" s="96">
        <f t="shared" si="12"/>
        <v>2000</v>
      </c>
    </row>
    <row r="195" spans="1:6" s="38" customFormat="1" ht="14.25" customHeight="1" x14ac:dyDescent="0.35">
      <c r="A195" s="152"/>
      <c r="B195" s="54"/>
      <c r="C195" s="55"/>
      <c r="D195" s="110"/>
      <c r="E195" s="133"/>
      <c r="F195" s="96"/>
    </row>
    <row r="196" spans="1:6" s="38" customFormat="1" ht="21" customHeight="1" x14ac:dyDescent="0.35">
      <c r="A196" s="152"/>
      <c r="B196" s="63" t="s">
        <v>36</v>
      </c>
      <c r="C196" s="64" t="s">
        <v>35</v>
      </c>
      <c r="D196" s="111">
        <v>16500</v>
      </c>
      <c r="E196" s="134">
        <v>0</v>
      </c>
      <c r="F196" s="96">
        <f t="shared" si="12"/>
        <v>16500</v>
      </c>
    </row>
    <row r="197" spans="1:6" s="38" customFormat="1" ht="21" customHeight="1" x14ac:dyDescent="0.35">
      <c r="A197" s="152"/>
      <c r="B197" s="52" t="s">
        <v>32</v>
      </c>
      <c r="C197" s="53" t="s">
        <v>54</v>
      </c>
      <c r="D197" s="110">
        <v>2000</v>
      </c>
      <c r="E197" s="133">
        <v>0</v>
      </c>
      <c r="F197" s="96">
        <f t="shared" si="12"/>
        <v>2000</v>
      </c>
    </row>
    <row r="198" spans="1:6" s="38" customFormat="1" ht="21" customHeight="1" x14ac:dyDescent="0.35">
      <c r="A198" s="152"/>
      <c r="B198" s="52"/>
      <c r="C198" s="53" t="s">
        <v>68</v>
      </c>
      <c r="D198" s="110">
        <v>2000</v>
      </c>
      <c r="E198" s="133">
        <v>0</v>
      </c>
      <c r="F198" s="96">
        <f t="shared" si="12"/>
        <v>2000</v>
      </c>
    </row>
    <row r="199" spans="1:6" s="38" customFormat="1" ht="21" customHeight="1" x14ac:dyDescent="0.35">
      <c r="A199" s="152"/>
      <c r="B199" s="52" t="s">
        <v>38</v>
      </c>
      <c r="C199" s="53" t="s">
        <v>37</v>
      </c>
      <c r="D199" s="110">
        <v>1500</v>
      </c>
      <c r="E199" s="133">
        <v>0</v>
      </c>
      <c r="F199" s="96">
        <f t="shared" si="12"/>
        <v>1500</v>
      </c>
    </row>
    <row r="200" spans="1:6" s="38" customFormat="1" ht="21" customHeight="1" x14ac:dyDescent="0.35">
      <c r="A200" s="152"/>
      <c r="B200" s="52"/>
      <c r="C200" s="53" t="s">
        <v>69</v>
      </c>
      <c r="D200" s="110">
        <v>1500</v>
      </c>
      <c r="E200" s="133">
        <v>0</v>
      </c>
      <c r="F200" s="96">
        <f t="shared" si="12"/>
        <v>1500</v>
      </c>
    </row>
    <row r="201" spans="1:6" s="38" customFormat="1" ht="21" customHeight="1" x14ac:dyDescent="0.35">
      <c r="A201" s="152"/>
      <c r="B201" s="52" t="s">
        <v>39</v>
      </c>
      <c r="C201" s="65" t="s">
        <v>109</v>
      </c>
      <c r="D201" s="110">
        <v>6000</v>
      </c>
      <c r="E201" s="133">
        <v>0</v>
      </c>
      <c r="F201" s="96">
        <f t="shared" si="12"/>
        <v>6000</v>
      </c>
    </row>
    <row r="202" spans="1:6" s="38" customFormat="1" ht="21" customHeight="1" x14ac:dyDescent="0.35">
      <c r="A202" s="152"/>
      <c r="B202" s="52"/>
      <c r="C202" s="53" t="s">
        <v>110</v>
      </c>
      <c r="D202" s="110">
        <v>6000</v>
      </c>
      <c r="E202" s="133">
        <v>0</v>
      </c>
      <c r="F202" s="96">
        <f t="shared" si="12"/>
        <v>6000</v>
      </c>
    </row>
    <row r="203" spans="1:6" s="38" customFormat="1" ht="21" customHeight="1" x14ac:dyDescent="0.35">
      <c r="A203" s="152"/>
      <c r="B203" s="52" t="s">
        <v>111</v>
      </c>
      <c r="C203" s="65" t="s">
        <v>112</v>
      </c>
      <c r="D203" s="110">
        <v>3000</v>
      </c>
      <c r="E203" s="133">
        <v>0</v>
      </c>
      <c r="F203" s="96">
        <f t="shared" si="12"/>
        <v>3000</v>
      </c>
    </row>
    <row r="204" spans="1:6" s="38" customFormat="1" ht="21" customHeight="1" x14ac:dyDescent="0.35">
      <c r="A204" s="152"/>
      <c r="B204" s="52"/>
      <c r="C204" s="53" t="s">
        <v>113</v>
      </c>
      <c r="D204" s="110">
        <v>3000</v>
      </c>
      <c r="E204" s="133">
        <v>0</v>
      </c>
      <c r="F204" s="96">
        <f t="shared" si="12"/>
        <v>3000</v>
      </c>
    </row>
    <row r="205" spans="1:6" s="38" customFormat="1" ht="21" customHeight="1" x14ac:dyDescent="0.35">
      <c r="A205" s="152"/>
      <c r="B205" s="52" t="s">
        <v>114</v>
      </c>
      <c r="C205" s="53" t="s">
        <v>115</v>
      </c>
      <c r="D205" s="110">
        <v>4000</v>
      </c>
      <c r="E205" s="133">
        <v>0</v>
      </c>
      <c r="F205" s="96">
        <f t="shared" si="12"/>
        <v>4000</v>
      </c>
    </row>
    <row r="206" spans="1:6" s="38" customFormat="1" ht="21" customHeight="1" x14ac:dyDescent="0.35">
      <c r="A206" s="152"/>
      <c r="B206" s="52"/>
      <c r="C206" s="53" t="s">
        <v>116</v>
      </c>
      <c r="D206" s="110">
        <v>4000</v>
      </c>
      <c r="E206" s="133">
        <v>0</v>
      </c>
      <c r="F206" s="96">
        <f t="shared" si="12"/>
        <v>4000</v>
      </c>
    </row>
    <row r="207" spans="1:6" s="38" customFormat="1" ht="21" customHeight="1" x14ac:dyDescent="0.35">
      <c r="A207" s="152"/>
      <c r="B207" s="54"/>
      <c r="C207" s="57" t="s">
        <v>6</v>
      </c>
      <c r="D207" s="110"/>
      <c r="E207" s="133"/>
      <c r="F207" s="96"/>
    </row>
    <row r="208" spans="1:6" s="38" customFormat="1" ht="21" customHeight="1" x14ac:dyDescent="0.35">
      <c r="A208" s="152"/>
      <c r="B208" s="54">
        <v>633210</v>
      </c>
      <c r="C208" s="55" t="s">
        <v>49</v>
      </c>
      <c r="D208" s="110">
        <v>4500</v>
      </c>
      <c r="E208" s="133">
        <v>0</v>
      </c>
      <c r="F208" s="96">
        <f t="shared" si="12"/>
        <v>4500</v>
      </c>
    </row>
    <row r="209" spans="1:6" s="38" customFormat="1" ht="21" customHeight="1" x14ac:dyDescent="0.35">
      <c r="A209" s="152"/>
      <c r="B209" s="54">
        <v>6</v>
      </c>
      <c r="C209" s="56" t="s">
        <v>91</v>
      </c>
      <c r="D209" s="110">
        <v>12000</v>
      </c>
      <c r="E209" s="133">
        <v>0</v>
      </c>
      <c r="F209" s="96">
        <f t="shared" si="12"/>
        <v>12000</v>
      </c>
    </row>
    <row r="210" spans="1:6" s="38" customFormat="1" ht="9.75" customHeight="1" x14ac:dyDescent="0.35">
      <c r="A210" s="152"/>
      <c r="B210" s="54"/>
      <c r="C210" s="56"/>
      <c r="D210" s="110"/>
      <c r="E210" s="133"/>
      <c r="F210" s="96"/>
    </row>
    <row r="211" spans="1:6" s="38" customFormat="1" ht="26.25" customHeight="1" x14ac:dyDescent="0.35">
      <c r="A211" s="152"/>
      <c r="B211" s="62">
        <v>411190</v>
      </c>
      <c r="C211" s="66" t="s">
        <v>55</v>
      </c>
      <c r="D211" s="110">
        <v>5000</v>
      </c>
      <c r="E211" s="133">
        <v>0</v>
      </c>
      <c r="F211" s="96">
        <f t="shared" si="12"/>
        <v>5000</v>
      </c>
    </row>
    <row r="212" spans="1:6" s="38" customFormat="1" ht="21" customHeight="1" x14ac:dyDescent="0.35">
      <c r="A212" s="152"/>
      <c r="B212" s="62">
        <v>451112</v>
      </c>
      <c r="C212" s="66" t="s">
        <v>65</v>
      </c>
      <c r="D212" s="110">
        <v>4500</v>
      </c>
      <c r="E212" s="133">
        <v>0</v>
      </c>
      <c r="F212" s="96">
        <f t="shared" si="12"/>
        <v>4500</v>
      </c>
    </row>
    <row r="213" spans="1:6" s="38" customFormat="1" ht="21" customHeight="1" x14ac:dyDescent="0.35">
      <c r="A213" s="152"/>
      <c r="B213" s="62">
        <v>451113</v>
      </c>
      <c r="C213" s="66" t="s">
        <v>64</v>
      </c>
      <c r="D213" s="110">
        <v>1500</v>
      </c>
      <c r="E213" s="133">
        <v>0</v>
      </c>
      <c r="F213" s="96">
        <f t="shared" si="12"/>
        <v>1500</v>
      </c>
    </row>
    <row r="214" spans="1:6" s="38" customFormat="1" ht="21" customHeight="1" x14ac:dyDescent="0.35">
      <c r="A214" s="152"/>
      <c r="B214" s="62">
        <v>451115</v>
      </c>
      <c r="C214" s="66" t="s">
        <v>67</v>
      </c>
      <c r="D214" s="110">
        <v>1500</v>
      </c>
      <c r="E214" s="133">
        <v>0</v>
      </c>
      <c r="F214" s="96">
        <f t="shared" si="12"/>
        <v>1500</v>
      </c>
    </row>
    <row r="215" spans="1:6" s="38" customFormat="1" ht="21" customHeight="1" x14ac:dyDescent="0.35">
      <c r="A215" s="152"/>
      <c r="B215" s="62">
        <v>451117</v>
      </c>
      <c r="C215" s="66" t="s">
        <v>66</v>
      </c>
      <c r="D215" s="110">
        <v>1500</v>
      </c>
      <c r="E215" s="133">
        <v>0</v>
      </c>
      <c r="F215" s="96">
        <f t="shared" si="12"/>
        <v>1500</v>
      </c>
    </row>
    <row r="216" spans="1:6" s="38" customFormat="1" ht="21" customHeight="1" x14ac:dyDescent="0.35">
      <c r="A216" s="152"/>
      <c r="B216" s="62">
        <v>451116</v>
      </c>
      <c r="C216" s="66" t="s">
        <v>63</v>
      </c>
      <c r="D216" s="110">
        <v>1500</v>
      </c>
      <c r="E216" s="133">
        <v>0</v>
      </c>
      <c r="F216" s="96">
        <f t="shared" si="12"/>
        <v>1500</v>
      </c>
    </row>
    <row r="217" spans="1:6" s="38" customFormat="1" ht="21" customHeight="1" x14ac:dyDescent="0.35">
      <c r="A217" s="152"/>
      <c r="B217" s="62"/>
      <c r="C217" s="57" t="s">
        <v>6</v>
      </c>
      <c r="D217" s="110"/>
      <c r="E217" s="133"/>
      <c r="F217" s="96"/>
    </row>
    <row r="218" spans="1:6" s="38" customFormat="1" ht="21" customHeight="1" x14ac:dyDescent="0.35">
      <c r="A218" s="152"/>
      <c r="B218" s="54">
        <v>6</v>
      </c>
      <c r="C218" s="55" t="s">
        <v>9</v>
      </c>
      <c r="D218" s="110">
        <v>15500</v>
      </c>
      <c r="E218" s="133">
        <v>0</v>
      </c>
      <c r="F218" s="96">
        <f t="shared" si="12"/>
        <v>15500</v>
      </c>
    </row>
    <row r="219" spans="1:6" s="38" customFormat="1" ht="12.75" customHeight="1" x14ac:dyDescent="0.35">
      <c r="A219" s="152"/>
      <c r="B219" s="54"/>
      <c r="C219" s="55"/>
      <c r="D219" s="110"/>
      <c r="E219" s="133"/>
      <c r="F219" s="96"/>
    </row>
    <row r="220" spans="1:6" s="38" customFormat="1" ht="21" customHeight="1" x14ac:dyDescent="0.35">
      <c r="A220" s="152"/>
      <c r="B220" s="54">
        <v>421450</v>
      </c>
      <c r="C220" s="55" t="s">
        <v>56</v>
      </c>
      <c r="D220" s="110">
        <v>40000</v>
      </c>
      <c r="E220" s="133">
        <v>47000</v>
      </c>
      <c r="F220" s="96">
        <f t="shared" si="12"/>
        <v>87000</v>
      </c>
    </row>
    <row r="221" spans="1:6" s="38" customFormat="1" ht="21" customHeight="1" x14ac:dyDescent="0.35">
      <c r="A221" s="152"/>
      <c r="B221" s="54"/>
      <c r="C221" s="55" t="s">
        <v>180</v>
      </c>
      <c r="D221" s="110">
        <v>40000</v>
      </c>
      <c r="E221" s="133">
        <v>43500</v>
      </c>
      <c r="F221" s="96">
        <f t="shared" si="12"/>
        <v>83500</v>
      </c>
    </row>
    <row r="222" spans="1:6" s="38" customFormat="1" ht="21" customHeight="1" x14ac:dyDescent="0.35">
      <c r="A222" s="152"/>
      <c r="B222" s="54"/>
      <c r="C222" s="55" t="s">
        <v>179</v>
      </c>
      <c r="D222" s="110">
        <v>0</v>
      </c>
      <c r="E222" s="133">
        <v>3500</v>
      </c>
      <c r="F222" s="96">
        <f t="shared" si="12"/>
        <v>3500</v>
      </c>
    </row>
    <row r="223" spans="1:6" s="38" customFormat="1" ht="21" customHeight="1" x14ac:dyDescent="0.35">
      <c r="A223" s="152"/>
      <c r="B223" s="54"/>
      <c r="C223" s="57" t="s">
        <v>6</v>
      </c>
      <c r="D223" s="110"/>
      <c r="E223" s="133"/>
      <c r="F223" s="96"/>
    </row>
    <row r="224" spans="1:6" s="38" customFormat="1" ht="21" customHeight="1" x14ac:dyDescent="0.35">
      <c r="A224" s="152"/>
      <c r="B224" s="54">
        <v>633220</v>
      </c>
      <c r="C224" s="55" t="s">
        <v>23</v>
      </c>
      <c r="D224" s="110">
        <v>20000</v>
      </c>
      <c r="E224" s="133">
        <v>4000</v>
      </c>
      <c r="F224" s="96">
        <f t="shared" si="12"/>
        <v>24000</v>
      </c>
    </row>
    <row r="225" spans="1:6" s="38" customFormat="1" ht="21" customHeight="1" x14ac:dyDescent="0.35">
      <c r="A225" s="152"/>
      <c r="B225" s="54">
        <v>633210</v>
      </c>
      <c r="C225" s="56" t="s">
        <v>49</v>
      </c>
      <c r="D225" s="110">
        <v>10000</v>
      </c>
      <c r="E225" s="133">
        <v>25000</v>
      </c>
      <c r="F225" s="96">
        <f t="shared" si="12"/>
        <v>35000</v>
      </c>
    </row>
    <row r="226" spans="1:6" s="38" customFormat="1" ht="21" customHeight="1" x14ac:dyDescent="0.35">
      <c r="A226" s="152"/>
      <c r="B226" s="54">
        <v>6</v>
      </c>
      <c r="C226" s="55" t="s">
        <v>9</v>
      </c>
      <c r="D226" s="110">
        <v>10000</v>
      </c>
      <c r="E226" s="133">
        <v>18000</v>
      </c>
      <c r="F226" s="96">
        <f t="shared" si="12"/>
        <v>28000</v>
      </c>
    </row>
    <row r="227" spans="1:6" s="38" customFormat="1" ht="11.25" customHeight="1" x14ac:dyDescent="0.35">
      <c r="A227" s="152"/>
      <c r="B227" s="54"/>
      <c r="C227" s="55"/>
      <c r="D227" s="110"/>
      <c r="E227" s="133"/>
      <c r="F227" s="96"/>
    </row>
    <row r="228" spans="1:6" s="38" customFormat="1" ht="26.25" customHeight="1" x14ac:dyDescent="0.35">
      <c r="A228" s="152"/>
      <c r="B228" s="62">
        <v>451110</v>
      </c>
      <c r="C228" s="66" t="s">
        <v>117</v>
      </c>
      <c r="D228" s="110">
        <v>60000</v>
      </c>
      <c r="E228" s="133">
        <v>0</v>
      </c>
      <c r="F228" s="96">
        <f t="shared" si="12"/>
        <v>60000</v>
      </c>
    </row>
    <row r="229" spans="1:6" s="38" customFormat="1" ht="21" customHeight="1" x14ac:dyDescent="0.35">
      <c r="A229" s="152"/>
      <c r="B229" s="62"/>
      <c r="C229" s="66" t="s">
        <v>119</v>
      </c>
      <c r="D229" s="110">
        <v>58000</v>
      </c>
      <c r="E229" s="133">
        <v>0</v>
      </c>
      <c r="F229" s="96">
        <f t="shared" si="12"/>
        <v>58000</v>
      </c>
    </row>
    <row r="230" spans="1:6" s="38" customFormat="1" ht="21" customHeight="1" x14ac:dyDescent="0.35">
      <c r="A230" s="152"/>
      <c r="B230" s="62"/>
      <c r="C230" s="66" t="s">
        <v>118</v>
      </c>
      <c r="D230" s="110">
        <v>2000</v>
      </c>
      <c r="E230" s="133">
        <v>0</v>
      </c>
      <c r="F230" s="96">
        <f t="shared" si="12"/>
        <v>2000</v>
      </c>
    </row>
    <row r="231" spans="1:6" s="38" customFormat="1" ht="21" customHeight="1" x14ac:dyDescent="0.35">
      <c r="A231" s="152"/>
      <c r="B231" s="62"/>
      <c r="C231" s="57" t="s">
        <v>6</v>
      </c>
      <c r="D231" s="110"/>
      <c r="E231" s="133"/>
      <c r="F231" s="96"/>
    </row>
    <row r="232" spans="1:6" s="38" customFormat="1" ht="21" customHeight="1" x14ac:dyDescent="0.35">
      <c r="A232" s="152"/>
      <c r="B232" s="54">
        <v>633210</v>
      </c>
      <c r="C232" s="56" t="s">
        <v>10</v>
      </c>
      <c r="D232" s="110">
        <v>20000</v>
      </c>
      <c r="E232" s="133">
        <v>0</v>
      </c>
      <c r="F232" s="96">
        <f t="shared" si="12"/>
        <v>20000</v>
      </c>
    </row>
    <row r="233" spans="1:6" s="38" customFormat="1" ht="21" customHeight="1" x14ac:dyDescent="0.35">
      <c r="A233" s="152"/>
      <c r="B233" s="54">
        <v>633220</v>
      </c>
      <c r="C233" s="55" t="s">
        <v>23</v>
      </c>
      <c r="D233" s="110">
        <v>20000</v>
      </c>
      <c r="E233" s="133">
        <v>0</v>
      </c>
      <c r="F233" s="96">
        <f t="shared" si="12"/>
        <v>20000</v>
      </c>
    </row>
    <row r="234" spans="1:6" s="38" customFormat="1" ht="21" customHeight="1" x14ac:dyDescent="0.35">
      <c r="A234" s="152"/>
      <c r="B234" s="54">
        <v>6</v>
      </c>
      <c r="C234" s="55" t="s">
        <v>9</v>
      </c>
      <c r="D234" s="110">
        <v>20000</v>
      </c>
      <c r="E234" s="133">
        <v>0</v>
      </c>
      <c r="F234" s="96">
        <f t="shared" si="12"/>
        <v>20000</v>
      </c>
    </row>
    <row r="235" spans="1:6" s="38" customFormat="1" ht="9" customHeight="1" x14ac:dyDescent="0.35">
      <c r="A235" s="153"/>
      <c r="B235" s="54"/>
      <c r="C235" s="56"/>
      <c r="D235" s="110"/>
      <c r="E235" s="133"/>
      <c r="F235" s="96"/>
    </row>
    <row r="236" spans="1:6" s="38" customFormat="1" ht="21" customHeight="1" x14ac:dyDescent="0.35">
      <c r="A236" s="145" t="s">
        <v>40</v>
      </c>
      <c r="B236" s="146"/>
      <c r="C236" s="49" t="s">
        <v>17</v>
      </c>
      <c r="D236" s="114">
        <f>D238</f>
        <v>20000</v>
      </c>
      <c r="E236" s="114">
        <f t="shared" ref="E236:F236" si="13">E238</f>
        <v>0</v>
      </c>
      <c r="F236" s="188">
        <f t="shared" si="13"/>
        <v>20000</v>
      </c>
    </row>
    <row r="237" spans="1:6" s="38" customFormat="1" ht="10.5" customHeight="1" x14ac:dyDescent="0.35">
      <c r="A237" s="147"/>
      <c r="B237" s="52"/>
      <c r="C237" s="65"/>
      <c r="D237" s="110"/>
      <c r="E237" s="133"/>
      <c r="F237" s="96"/>
    </row>
    <row r="238" spans="1:6" s="38" customFormat="1" ht="41.25" customHeight="1" x14ac:dyDescent="0.35">
      <c r="A238" s="148"/>
      <c r="B238" s="54">
        <v>451110</v>
      </c>
      <c r="C238" s="65" t="s">
        <v>46</v>
      </c>
      <c r="D238" s="110">
        <v>20000</v>
      </c>
      <c r="E238" s="133">
        <v>0</v>
      </c>
      <c r="F238" s="96">
        <f>D238+E238</f>
        <v>20000</v>
      </c>
    </row>
    <row r="239" spans="1:6" s="38" customFormat="1" ht="40.5" x14ac:dyDescent="0.35">
      <c r="A239" s="148"/>
      <c r="B239" s="54"/>
      <c r="C239" s="65" t="s">
        <v>33</v>
      </c>
      <c r="D239" s="110">
        <v>10000</v>
      </c>
      <c r="E239" s="133">
        <v>0</v>
      </c>
      <c r="F239" s="96">
        <f t="shared" ref="F239:F244" si="14">D239+E239</f>
        <v>10000</v>
      </c>
    </row>
    <row r="240" spans="1:6" s="38" customFormat="1" ht="21" customHeight="1" x14ac:dyDescent="0.35">
      <c r="A240" s="148"/>
      <c r="B240" s="54"/>
      <c r="C240" s="65" t="s">
        <v>34</v>
      </c>
      <c r="D240" s="110">
        <v>10000</v>
      </c>
      <c r="E240" s="133">
        <v>0</v>
      </c>
      <c r="F240" s="96">
        <f t="shared" si="14"/>
        <v>10000</v>
      </c>
    </row>
    <row r="241" spans="1:10" s="38" customFormat="1" ht="21" x14ac:dyDescent="0.35">
      <c r="A241" s="148"/>
      <c r="B241" s="54"/>
      <c r="C241" s="57" t="s">
        <v>6</v>
      </c>
      <c r="D241" s="110"/>
      <c r="E241" s="133"/>
      <c r="F241" s="96"/>
      <c r="J241" s="67" t="s">
        <v>13</v>
      </c>
    </row>
    <row r="242" spans="1:10" s="38" customFormat="1" ht="21" customHeight="1" x14ac:dyDescent="0.35">
      <c r="A242" s="148"/>
      <c r="B242" s="54">
        <v>633210</v>
      </c>
      <c r="C242" s="56" t="s">
        <v>10</v>
      </c>
      <c r="D242" s="110">
        <v>2850</v>
      </c>
      <c r="E242" s="133">
        <v>0</v>
      </c>
      <c r="F242" s="96">
        <f t="shared" si="14"/>
        <v>2850</v>
      </c>
    </row>
    <row r="243" spans="1:10" s="38" customFormat="1" ht="21" customHeight="1" x14ac:dyDescent="0.35">
      <c r="A243" s="148"/>
      <c r="B243" s="54">
        <v>638210</v>
      </c>
      <c r="C243" s="56" t="s">
        <v>7</v>
      </c>
      <c r="D243" s="110">
        <v>16150</v>
      </c>
      <c r="E243" s="133">
        <v>0</v>
      </c>
      <c r="F243" s="96">
        <f t="shared" si="14"/>
        <v>16150</v>
      </c>
    </row>
    <row r="244" spans="1:10" s="38" customFormat="1" ht="21" customHeight="1" x14ac:dyDescent="0.35">
      <c r="A244" s="148"/>
      <c r="B244" s="54">
        <v>652410</v>
      </c>
      <c r="C244" s="55" t="s">
        <v>11</v>
      </c>
      <c r="D244" s="110">
        <v>1000</v>
      </c>
      <c r="E244" s="133">
        <v>0</v>
      </c>
      <c r="F244" s="96">
        <f t="shared" si="14"/>
        <v>1000</v>
      </c>
    </row>
    <row r="245" spans="1:10" s="38" customFormat="1" ht="9.75" customHeight="1" thickBot="1" x14ac:dyDescent="0.4">
      <c r="A245" s="148"/>
      <c r="B245" s="68"/>
      <c r="C245" s="189"/>
      <c r="D245" s="115"/>
      <c r="E245" s="137"/>
      <c r="F245" s="99"/>
    </row>
    <row r="246" spans="1:10" s="14" customFormat="1" ht="21.75" thickBot="1" x14ac:dyDescent="0.4">
      <c r="A246" s="40" t="s">
        <v>18</v>
      </c>
      <c r="B246" s="41"/>
      <c r="C246" s="42"/>
      <c r="D246" s="116">
        <f>SUM(D26,D45,D62,D165,D179,D236)</f>
        <v>586550</v>
      </c>
      <c r="E246" s="116">
        <f>SUM(E26,E45,E62,E165,E179,E236)</f>
        <v>226700</v>
      </c>
      <c r="F246" s="190">
        <f>SUM(F26,F45,F62,F165,F179,F236)</f>
        <v>813250</v>
      </c>
    </row>
    <row r="247" spans="1:10" x14ac:dyDescent="0.25">
      <c r="A247" s="86"/>
      <c r="B247" s="191"/>
      <c r="C247" s="192"/>
      <c r="D247" s="192"/>
      <c r="E247" s="192"/>
      <c r="F247" s="87"/>
    </row>
    <row r="248" spans="1:10" s="14" customFormat="1" ht="20.25" customHeight="1" x14ac:dyDescent="0.35">
      <c r="A248" s="123" t="s">
        <v>19</v>
      </c>
      <c r="B248" s="193"/>
      <c r="C248" s="193"/>
      <c r="D248" s="193"/>
      <c r="E248" s="193"/>
      <c r="F248" s="194" t="s">
        <v>92</v>
      </c>
      <c r="G248" s="71"/>
      <c r="H248" s="71"/>
    </row>
    <row r="249" spans="1:10" s="14" customFormat="1" ht="21" customHeight="1" x14ac:dyDescent="0.35">
      <c r="A249" s="117" t="s">
        <v>156</v>
      </c>
      <c r="B249" s="195"/>
      <c r="C249" s="195"/>
      <c r="D249" s="195"/>
      <c r="E249" s="195"/>
      <c r="F249" s="194"/>
      <c r="G249" s="72"/>
      <c r="H249" s="72"/>
      <c r="I249" s="72"/>
    </row>
    <row r="250" spans="1:10" s="6" customFormat="1" ht="1.35" customHeight="1" x14ac:dyDescent="0.35">
      <c r="A250" s="7" t="s">
        <v>20</v>
      </c>
      <c r="B250" s="196"/>
      <c r="C250" s="197"/>
      <c r="D250" s="197"/>
      <c r="E250" s="197"/>
      <c r="F250" s="194"/>
      <c r="G250" s="69"/>
      <c r="H250" s="69"/>
    </row>
    <row r="251" spans="1:10" s="6" customFormat="1" ht="15.75" customHeight="1" x14ac:dyDescent="0.35">
      <c r="A251" s="7"/>
      <c r="B251" s="196"/>
      <c r="C251" s="197"/>
      <c r="D251" s="197"/>
      <c r="E251" s="197"/>
      <c r="F251" s="194"/>
      <c r="G251" s="69"/>
      <c r="H251" s="69"/>
    </row>
    <row r="252" spans="1:10" s="6" customFormat="1" ht="78.75" customHeight="1" thickBot="1" x14ac:dyDescent="0.4">
      <c r="A252" s="157" t="s">
        <v>157</v>
      </c>
      <c r="B252" s="158"/>
      <c r="C252" s="158"/>
      <c r="D252" s="124"/>
      <c r="E252" s="124"/>
      <c r="F252" s="198"/>
      <c r="G252" s="156"/>
      <c r="H252" s="156"/>
    </row>
    <row r="253" spans="1:10" ht="14.45" customHeight="1" x14ac:dyDescent="0.3">
      <c r="A253" s="44"/>
      <c r="B253" s="2"/>
      <c r="C253" s="43"/>
      <c r="D253" s="43"/>
      <c r="E253" s="43"/>
      <c r="F253" s="77"/>
      <c r="G253" s="70"/>
      <c r="H253" s="70"/>
    </row>
    <row r="254" spans="1:10" ht="14.45" customHeight="1" x14ac:dyDescent="0.3">
      <c r="A254" s="44"/>
      <c r="B254" s="2"/>
      <c r="C254" s="43"/>
      <c r="D254" s="43"/>
      <c r="E254" s="43"/>
      <c r="F254" s="77"/>
      <c r="G254" s="70"/>
      <c r="H254" s="70"/>
    </row>
    <row r="255" spans="1:10" ht="14.45" customHeight="1" x14ac:dyDescent="0.3">
      <c r="A255" s="45"/>
      <c r="B255" s="2"/>
      <c r="C255" s="43"/>
      <c r="D255" s="43"/>
      <c r="E255" s="43"/>
      <c r="F255" s="70"/>
      <c r="G255" s="70"/>
      <c r="H255" s="70"/>
    </row>
    <row r="256" spans="1:10" ht="14.45" customHeight="1" x14ac:dyDescent="0.3">
      <c r="A256" s="45"/>
      <c r="B256" s="2"/>
      <c r="C256" s="8"/>
      <c r="D256" s="8"/>
      <c r="E256" s="8"/>
      <c r="G256" s="11"/>
      <c r="H256" s="11"/>
    </row>
    <row r="257" spans="1:8" ht="14.45" customHeight="1" x14ac:dyDescent="0.3">
      <c r="A257" s="45"/>
      <c r="B257" s="2"/>
      <c r="C257" s="8"/>
      <c r="D257" s="8"/>
      <c r="E257" s="8"/>
      <c r="G257" s="11"/>
      <c r="H257" s="11"/>
    </row>
    <row r="258" spans="1:8" ht="14.45" customHeight="1" x14ac:dyDescent="0.3">
      <c r="A258" s="45"/>
      <c r="B258" s="2"/>
      <c r="C258" s="8"/>
      <c r="D258" s="8"/>
      <c r="E258" s="8"/>
      <c r="G258" s="11"/>
      <c r="H258" s="11"/>
    </row>
  </sheetData>
  <mergeCells count="27">
    <mergeCell ref="A26:B26"/>
    <mergeCell ref="A15:A25"/>
    <mergeCell ref="A3:F4"/>
    <mergeCell ref="A5:F5"/>
    <mergeCell ref="A6:F6"/>
    <mergeCell ref="A7:F7"/>
    <mergeCell ref="A8:F8"/>
    <mergeCell ref="A9:F9"/>
    <mergeCell ref="A10:F10"/>
    <mergeCell ref="A12:F12"/>
    <mergeCell ref="A11:F11"/>
    <mergeCell ref="G252:H252"/>
    <mergeCell ref="A252:C252"/>
    <mergeCell ref="A46:A61"/>
    <mergeCell ref="A62:B62"/>
    <mergeCell ref="A179:B179"/>
    <mergeCell ref="A165:B165"/>
    <mergeCell ref="A166:A178"/>
    <mergeCell ref="A180:A188"/>
    <mergeCell ref="F248:F252"/>
    <mergeCell ref="A27:A44"/>
    <mergeCell ref="A236:B236"/>
    <mergeCell ref="A237:A245"/>
    <mergeCell ref="A45:B45"/>
    <mergeCell ref="A189:A235"/>
    <mergeCell ref="A63:A128"/>
    <mergeCell ref="A129:A164"/>
  </mergeCells>
  <phoneticPr fontId="18" type="noConversion"/>
  <printOptions horizontalCentered="1" verticalCentered="1"/>
  <pageMargins left="0.51181102362204722" right="0.11811023622047245" top="0.31496062992125984" bottom="0.31496062992125984" header="0.31496062992125984" footer="0.31496062992125984"/>
  <pageSetup paperSize="9" scale="54" fitToHeight="0" orientation="portrait" r:id="rId1"/>
  <rowBreaks count="3" manualBreakCount="3">
    <brk id="61" max="16383" man="1"/>
    <brk id="128" max="16383" man="1"/>
    <brk id="1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Franjo Sovina</cp:lastModifiedBy>
  <cp:lastPrinted>2026-09-04T10:11:39Z</cp:lastPrinted>
  <dcterms:created xsi:type="dcterms:W3CDTF">2020-12-18T12:51:25Z</dcterms:created>
  <dcterms:modified xsi:type="dcterms:W3CDTF">2026-09-04T10:11:42Z</dcterms:modified>
</cp:coreProperties>
</file>