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erver11\d\F\1. DOKUMENTI\Dokumenti 2026\Vijeće\08. sjednica OBRADA\"/>
    </mc:Choice>
  </mc:AlternateContent>
  <bookViews>
    <workbookView xWindow="-120" yWindow="-120" windowWidth="29040" windowHeight="15720"/>
  </bookViews>
  <sheets>
    <sheet name="List1" sheetId="1" r:id="rId1"/>
  </sheets>
  <definedNames>
    <definedName name="_xlnm.Print_Area" localSheetId="0">List1!$A$1:$E$161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4" i="1" l="1"/>
  <c r="E143" i="1" s="1"/>
  <c r="D144" i="1"/>
  <c r="D143" i="1"/>
  <c r="E138" i="1"/>
  <c r="E137" i="1" s="1"/>
  <c r="D138" i="1"/>
  <c r="D137" i="1" s="1"/>
  <c r="E131" i="1"/>
  <c r="E126" i="1" s="1"/>
  <c r="D131" i="1"/>
  <c r="E127" i="1"/>
  <c r="D127" i="1"/>
  <c r="E122" i="1"/>
  <c r="E121" i="1" s="1"/>
  <c r="D122" i="1"/>
  <c r="D121" i="1" s="1"/>
  <c r="E111" i="1"/>
  <c r="D111" i="1"/>
  <c r="E101" i="1"/>
  <c r="D101" i="1"/>
  <c r="E93" i="1"/>
  <c r="E92" i="1" s="1"/>
  <c r="D93" i="1"/>
  <c r="E88" i="1"/>
  <c r="D88" i="1"/>
  <c r="E87" i="1"/>
  <c r="D87" i="1"/>
  <c r="E82" i="1"/>
  <c r="D82" i="1"/>
  <c r="E72" i="1"/>
  <c r="D72" i="1"/>
  <c r="E59" i="1"/>
  <c r="D59" i="1"/>
  <c r="E58" i="1"/>
  <c r="D58" i="1"/>
  <c r="E53" i="1"/>
  <c r="E52" i="1" s="1"/>
  <c r="D53" i="1"/>
  <c r="D52" i="1"/>
  <c r="E48" i="1"/>
  <c r="E47" i="1" s="1"/>
  <c r="D48" i="1"/>
  <c r="D47" i="1"/>
  <c r="E38" i="1"/>
  <c r="E37" i="1" s="1"/>
  <c r="D38" i="1"/>
  <c r="D37" i="1"/>
  <c r="E21" i="1"/>
  <c r="E20" i="1" s="1"/>
  <c r="D21" i="1"/>
  <c r="D20" i="1" s="1"/>
  <c r="D126" i="1" l="1"/>
  <c r="D92" i="1"/>
  <c r="D71" i="1"/>
  <c r="D150" i="1" s="1"/>
  <c r="E71" i="1"/>
  <c r="E150" i="1" s="1"/>
</calcChain>
</file>

<file path=xl/sharedStrings.xml><?xml version="1.0" encoding="utf-8"?>
<sst xmlns="http://schemas.openxmlformats.org/spreadsheetml/2006/main" count="155" uniqueCount="122">
  <si>
    <t xml:space="preserve">URBROJ: 238-18-26-01                                                                              </t>
  </si>
  <si>
    <t>Predsjednica Općinskog vijeća
Dragica Ceković</t>
  </si>
  <si>
    <t>Ovaj Izvještaj o Izvršenju Programa stupa na snagu osmog dana od dana objave u "Glasniku Zagrebačke županije".</t>
  </si>
  <si>
    <t>Članak 4.</t>
  </si>
  <si>
    <t>UKUPNO:</t>
  </si>
  <si>
    <t>Dodatna ulaganja na građevinskim objektima - sportski objekt Novo Brdo</t>
  </si>
  <si>
    <t>Dodatna ulaganja na građevinskim objektima - sportski objekt Gornji Hruševec</t>
  </si>
  <si>
    <t>Dodatna ulaganja na građevinskim objektima - sportski objekt Donji Hruševec</t>
  </si>
  <si>
    <t>Opći prihodi i primici</t>
  </si>
  <si>
    <t>Izvori financiranja: 11</t>
  </si>
  <si>
    <t>UREĐENJE SPORTSKIH OBJEKATA</t>
  </si>
  <si>
    <t>Kapitalni projekt: K100403</t>
  </si>
  <si>
    <t>Dodatna ulaganja na građevinskim objektima</t>
  </si>
  <si>
    <t>Oprema za grijanje, ventilaciju i hlađenje</t>
  </si>
  <si>
    <t xml:space="preserve">UREĐENJE DRUŠTVENIH (MJESNIH) DOMOVA </t>
  </si>
  <si>
    <t>Kapitalni projekt: K100402</t>
  </si>
  <si>
    <t>Neutrošeno u 2024. godini_4.090,19 eura</t>
  </si>
  <si>
    <t>Ugovori o djelu</t>
  </si>
  <si>
    <t>Promidžbeni materijali</t>
  </si>
  <si>
    <t>Tekuće pomoći iz državnog proračuna</t>
  </si>
  <si>
    <t>Izvori financiranja: 523</t>
  </si>
  <si>
    <t>PILOT PROJEKT EDUKATIVNO KULTURNIH I SPORTSKIH AKTIVNOSTI</t>
  </si>
  <si>
    <t>002 03 1004 A100413</t>
  </si>
  <si>
    <t>Usluge tekućeg i investicijskog održavanja građevinskih objekata - Dom Novom Brdu</t>
  </si>
  <si>
    <t>SANACIJA ŠTETE OD POTRESA</t>
  </si>
  <si>
    <t>002 03 1004 A100412</t>
  </si>
  <si>
    <t>Neutrošeno iz 2024. godine_12.941,43 eura</t>
  </si>
  <si>
    <t>Naknade građanima i kućanstvima iz EU sredstava</t>
  </si>
  <si>
    <t>Naknade za korištenje privatnog automobila u službene svrhe</t>
  </si>
  <si>
    <t>Doprinosi za obvezno zdravstveno osiguranje</t>
  </si>
  <si>
    <t>Plaće za zaposlene</t>
  </si>
  <si>
    <t>Neutrošeno iz 2024. godine_73.334,66 eura</t>
  </si>
  <si>
    <t>Pomoći EU</t>
  </si>
  <si>
    <t>Izvori financiranja: 51</t>
  </si>
  <si>
    <t>Premije osiguranja zaposlenih</t>
  </si>
  <si>
    <t>Naknade za prijevoz na posao i s posla</t>
  </si>
  <si>
    <t>Regres za godišnji odmor</t>
  </si>
  <si>
    <t>Nagrade</t>
  </si>
  <si>
    <t>PROGRAM ZAŽELI - PREVENCIJA INSTITUCIONALIZACIJE</t>
  </si>
  <si>
    <t>002 03 1004 A100408</t>
  </si>
  <si>
    <t>Tekuće donacije udrugama i političkim strankama</t>
  </si>
  <si>
    <t>POTICANJE DJELATNOSTI UDRUGA GRAĐANA</t>
  </si>
  <si>
    <t>002 03 1004 A100407</t>
  </si>
  <si>
    <t>Neutrošeno iz 2024. godine_6.307,00</t>
  </si>
  <si>
    <r>
      <t xml:space="preserve">Subvencije trgovačkim društvima izvan javnog sektora_dječji vrtić DIDI </t>
    </r>
    <r>
      <rPr>
        <sz val="16"/>
        <color rgb="FFFF0000"/>
        <rFont val="Arial"/>
        <family val="2"/>
        <charset val="238"/>
      </rPr>
      <t/>
    </r>
  </si>
  <si>
    <t>Ostale naknade iz proračuna u naravi - predškola</t>
  </si>
  <si>
    <t>Ostale naknade iz proračuna u naravi - škola u prirodi</t>
  </si>
  <si>
    <t>Ostale naknade iz proračuna u naravi-dodatni nastavni materijal (učenici OŠ)</t>
  </si>
  <si>
    <t>Ostale naknade iz proračuna u naravi-poklon paketi</t>
  </si>
  <si>
    <t>Ostale naknade iz proračuna u novcu-jednokratna naknada (srednjoškolci i studenti)</t>
  </si>
  <si>
    <t>Tekuće donacije proračunskim korisnicima drugih proračuna</t>
  </si>
  <si>
    <t>Subvencije trgovačkim društvima izvan javnog sektora</t>
  </si>
  <si>
    <t>ŠKOLSTVO I PREDŠKOLSKI ODGOJ</t>
  </si>
  <si>
    <t>002 03 1004 A100406</t>
  </si>
  <si>
    <t>Naknade za štete uzrokovane prirodnim katastrofama</t>
  </si>
  <si>
    <t xml:space="preserve">Tekuće donacije humanitarnim organizacijama </t>
  </si>
  <si>
    <t>Ostale naknade iz proračuna u naravi</t>
  </si>
  <si>
    <t>Stanovanje</t>
  </si>
  <si>
    <t>Sufinanciranje cijene prijevoza</t>
  </si>
  <si>
    <t>Ostale naknade iz proračuna u novcu (uskrsnice umirovljenicima)</t>
  </si>
  <si>
    <t xml:space="preserve">Pomoć osobama s invaliditetom </t>
  </si>
  <si>
    <t>Pomoć obiteljima i kućanstvima - pomoć za novorođenčad</t>
  </si>
  <si>
    <t>Ostale komunalne usluge</t>
  </si>
  <si>
    <t>PPROGRAM SOCIJALNE SKRBI</t>
  </si>
  <si>
    <t>002 03 1004 A100405</t>
  </si>
  <si>
    <t>Tekuće donacije sportskim društvima-lovci</t>
  </si>
  <si>
    <t>381151</t>
  </si>
  <si>
    <t xml:space="preserve">Tekuće donacije sportskim društvima </t>
  </si>
  <si>
    <t>381150</t>
  </si>
  <si>
    <t>PROGRAM SPORTSKIH AKTIVNOSTI</t>
  </si>
  <si>
    <t>002 03 1004 A100404</t>
  </si>
  <si>
    <t>Tekuće donacije vjerskim zajednicama</t>
  </si>
  <si>
    <t>VJERSKE USTANOVE</t>
  </si>
  <si>
    <t>002 03 1004 A100403</t>
  </si>
  <si>
    <t>Ostale usluge tekućeg i investicijskog održavanja</t>
  </si>
  <si>
    <t>Sitni inventar</t>
  </si>
  <si>
    <t>Mat. i dijelovi za tek. i inv. održ. građ. objekata</t>
  </si>
  <si>
    <t>Ost.mat za proizv. energije (ugljen, drva, teško ulje)</t>
  </si>
  <si>
    <t>Plin</t>
  </si>
  <si>
    <t>Materijal i sredstva  za čišćenje i održavanje</t>
  </si>
  <si>
    <t>ODRŽAVANJE DRUŠTVENIH (MJESNIH) DOMOVA</t>
  </si>
  <si>
    <t>002 03 1004 A100402</t>
  </si>
  <si>
    <t>Tekuće donacije udrugama i političkim strankama- KUD i druge udruge sa područja kulture.</t>
  </si>
  <si>
    <t>Rashodi protokola (vijenci, cvijeće, svijeće i slično)</t>
  </si>
  <si>
    <t>Reprezentacija - Vincekovo, Martinje, Obljetnica otvorenja Crkve, …</t>
  </si>
  <si>
    <t>Reprezentacija - Dan Općine</t>
  </si>
  <si>
    <t>Reprezentacija - koncert</t>
  </si>
  <si>
    <t>Ostale nespomenute usluge</t>
  </si>
  <si>
    <t>Film i izrada fotografija</t>
  </si>
  <si>
    <t xml:space="preserve">Grafičke i tiskarske usluge, usluge kopiranja i uvezivanja i sl. </t>
  </si>
  <si>
    <t>Ostale intelektualne usluge</t>
  </si>
  <si>
    <t>Autorski honorari</t>
  </si>
  <si>
    <t>Ostale zakupnine i najamnine</t>
  </si>
  <si>
    <t>Ostale usluge za komunikaciju i prijevoz</t>
  </si>
  <si>
    <t>Ostali materijal za potrebe redovnog poslovanja</t>
  </si>
  <si>
    <t xml:space="preserve"> PROGRAM POTREBA U KULTURI</t>
  </si>
  <si>
    <t xml:space="preserve">002 03 1004 A100401 </t>
  </si>
  <si>
    <t>Opis aktivnosti</t>
  </si>
  <si>
    <t>Izvršenje</t>
  </si>
  <si>
    <t>Plan</t>
  </si>
  <si>
    <t xml:space="preserve">O p i s   </t>
  </si>
  <si>
    <t>Račun</t>
  </si>
  <si>
    <t>Aktivnost</t>
  </si>
  <si>
    <t>U smislu članka 1. ovog Programa, financiranje javnih potreba u društvenim djelatnostima izvršilo se u iznosu od 951.602,22  €.</t>
  </si>
  <si>
    <t>Članak 3.</t>
  </si>
  <si>
    <t xml:space="preserve"> - na druge načine i kroz druge programe i sadržaje u skladu sa Zakonom i drugim propisima.</t>
  </si>
  <si>
    <t xml:space="preserve"> - projektom "Zaželi-prevencija institucionalizacije", pilot projektom edukativnih, kulturnih i sportskih aktivnosti, </t>
  </si>
  <si>
    <t xml:space="preserve"> - dodatnim ulaganjem u postojeće domove, na taj način bi se pružio prostor za Mjesne odbore koji bi ga koristili za svoje redovito poslovanje,</t>
  </si>
  <si>
    <t xml:space="preserve"> - ulaganjem određenih sredstava u obnovu, restauraciju i privođenja namjeni ili investicijsko održavanje, adaptacija i opremanje objekata i spomenika kulture,</t>
  </si>
  <si>
    <t xml:space="preserve"> - opremanjem i rekonstrukcijom sportskih objekata,</t>
  </si>
  <si>
    <t xml:space="preserve"> -ostvarivanjem djelatnosti i pojedinačnih programa odgojno-obrazovinih ustanova, ustanova kulture, udruga i organizacija u kulturi i u sportu, te poticanjem i pomaganjem amaterskog kulturno-umjetničkog stvaralaštva,</t>
  </si>
  <si>
    <t xml:space="preserve"> Javne potrebe poticale su se, promicale i zadovoljavale:</t>
  </si>
  <si>
    <t>Članak 2.</t>
  </si>
  <si>
    <t>Ovim Izvještajem utvrđuju se oblici, način poticanja i promicanja društvenih djelatnosti, opsega, kvalitete i načina zadovoljavanja javnih potreba u društvenim djelatnostima za Općinu Kravarsko, te obim i dinamika sufinanciranja tih potreba u 2025. godini</t>
  </si>
  <si>
    <t>Članak 1.</t>
  </si>
  <si>
    <t>IZVJEŠTAJ O IZVRŠENJU PROGRAMA  JAVNIH  POTREBA  U  DRUŠTVENIM  DJELATNOSTIMA  U  2025. GODINI</t>
  </si>
  <si>
    <t>Ispravak - 107.451,68 eura</t>
  </si>
  <si>
    <t>Ispravak -18.962,06 eura</t>
  </si>
  <si>
    <t xml:space="preserve">Manjak 2025. </t>
  </si>
  <si>
    <t xml:space="preserve">                   Na temelju članka 29. Statuta  Općine Kravarsko ("Glasnik Zagrebačke županije", broj 19/21), Općinsko vijeće Općine Kravarsko na svojoj 8. sjednici održanoj 03.06.2026. godine donosi:  </t>
  </si>
  <si>
    <t xml:space="preserve">Kravarsko, 03.06.2026.                                                                            </t>
  </si>
  <si>
    <t>KLASA:550-01/26-01/03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</si>
</sst>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sz val="16"/>
      <name val="Arial"/>
      <family val="2"/>
    </font>
    <font>
      <sz val="16"/>
      <color theme="1"/>
      <name val="Calibri"/>
      <family val="2"/>
      <charset val="238"/>
      <scheme val="minor"/>
    </font>
    <font>
      <sz val="16"/>
      <color theme="1"/>
      <name val="Arial"/>
      <family val="2"/>
      <charset val="238"/>
    </font>
    <font>
      <b/>
      <sz val="16"/>
      <name val="Arial"/>
      <family val="2"/>
    </font>
    <font>
      <b/>
      <sz val="16"/>
      <name val="Arial"/>
      <family val="2"/>
      <charset val="238"/>
    </font>
    <font>
      <b/>
      <i/>
      <sz val="16"/>
      <name val="Arial"/>
      <family val="2"/>
    </font>
    <font>
      <sz val="16"/>
      <name val="Arial"/>
      <family val="2"/>
      <charset val="238"/>
    </font>
    <font>
      <sz val="16"/>
      <color rgb="FFFF0000"/>
      <name val="Arial"/>
      <family val="2"/>
      <charset val="238"/>
    </font>
    <font>
      <sz val="10"/>
      <name val="Arial"/>
      <family val="2"/>
    </font>
    <font>
      <sz val="11"/>
      <name val="Arial"/>
      <family val="2"/>
    </font>
    <font>
      <sz val="10"/>
      <color rgb="FF0070C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000000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163">
    <xf numFmtId="0" fontId="0" fillId="0" borderId="0" xfId="0"/>
    <xf numFmtId="0" fontId="0" fillId="0" borderId="0" xfId="0" applyAlignment="1">
      <alignment wrapText="1"/>
    </xf>
    <xf numFmtId="4" fontId="7" fillId="3" borderId="1" xfId="1" applyNumberFormat="1" applyFont="1" applyFill="1" applyBorder="1" applyAlignment="1">
      <alignment horizontal="right" vertical="center" wrapText="1"/>
    </xf>
    <xf numFmtId="0" fontId="7" fillId="3" borderId="1" xfId="1" applyFont="1" applyFill="1" applyBorder="1" applyAlignment="1">
      <alignment wrapText="1"/>
    </xf>
    <xf numFmtId="0" fontId="7" fillId="3" borderId="1" xfId="1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4" fontId="3" fillId="0" borderId="1" xfId="1" applyNumberFormat="1" applyFont="1" applyBorder="1" applyAlignment="1">
      <alignment horizontal="right" vertical="center" wrapText="1"/>
    </xf>
    <xf numFmtId="0" fontId="3" fillId="0" borderId="1" xfId="1" applyFont="1" applyBorder="1" applyAlignment="1">
      <alignment vertical="center" wrapText="1"/>
    </xf>
    <xf numFmtId="0" fontId="3" fillId="0" borderId="1" xfId="1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4" fontId="6" fillId="4" borderId="1" xfId="1" applyNumberFormat="1" applyFont="1" applyFill="1" applyBorder="1" applyAlignment="1">
      <alignment horizontal="right" vertical="center" wrapText="1"/>
    </xf>
    <xf numFmtId="0" fontId="8" fillId="4" borderId="1" xfId="1" applyFont="1" applyFill="1" applyBorder="1" applyAlignment="1">
      <alignment vertical="center" wrapText="1"/>
    </xf>
    <xf numFmtId="0" fontId="3" fillId="4" borderId="1" xfId="1" applyFont="1" applyFill="1" applyBorder="1" applyAlignment="1">
      <alignment horizontal="center" vertical="center" wrapText="1"/>
    </xf>
    <xf numFmtId="4" fontId="9" fillId="3" borderId="1" xfId="1" applyNumberFormat="1" applyFont="1" applyFill="1" applyBorder="1" applyAlignment="1">
      <alignment horizontal="right" vertical="center" wrapText="1"/>
    </xf>
    <xf numFmtId="0" fontId="8" fillId="3" borderId="1" xfId="1" applyFont="1" applyFill="1" applyBorder="1" applyAlignment="1">
      <alignment vertical="center" wrapText="1"/>
    </xf>
    <xf numFmtId="4" fontId="6" fillId="3" borderId="1" xfId="1" applyNumberFormat="1" applyFont="1" applyFill="1" applyBorder="1" applyAlignment="1">
      <alignment horizontal="right" vertical="center" wrapText="1"/>
    </xf>
    <xf numFmtId="0" fontId="6" fillId="3" borderId="1" xfId="1" applyFont="1" applyFill="1" applyBorder="1" applyAlignment="1">
      <alignment vertical="center" wrapText="1"/>
    </xf>
    <xf numFmtId="0" fontId="2" fillId="0" borderId="0" xfId="1" applyAlignment="1">
      <alignment vertical="center" wrapText="1"/>
    </xf>
    <xf numFmtId="4" fontId="3" fillId="0" borderId="3" xfId="1" applyNumberFormat="1" applyFont="1" applyBorder="1" applyAlignment="1">
      <alignment horizontal="right" vertical="center" wrapText="1"/>
    </xf>
    <xf numFmtId="4" fontId="3" fillId="0" borderId="4" xfId="1" applyNumberFormat="1" applyFont="1" applyBorder="1" applyAlignment="1">
      <alignment horizontal="right" vertical="center" wrapText="1"/>
    </xf>
    <xf numFmtId="0" fontId="3" fillId="0" borderId="4" xfId="1" applyFont="1" applyBorder="1" applyAlignment="1">
      <alignment horizontal="left" vertical="center" wrapText="1"/>
    </xf>
    <xf numFmtId="0" fontId="3" fillId="0" borderId="4" xfId="1" applyFont="1" applyBorder="1" applyAlignment="1">
      <alignment horizontal="center" vertical="center" wrapText="1"/>
    </xf>
    <xf numFmtId="4" fontId="3" fillId="0" borderId="6" xfId="1" applyNumberFormat="1" applyFont="1" applyBorder="1" applyAlignment="1">
      <alignment horizontal="right" vertical="center" wrapText="1"/>
    </xf>
    <xf numFmtId="0" fontId="3" fillId="0" borderId="1" xfId="1" applyFont="1" applyBorder="1" applyAlignment="1">
      <alignment horizontal="left" vertical="center" wrapText="1"/>
    </xf>
    <xf numFmtId="0" fontId="2" fillId="4" borderId="0" xfId="1" applyFill="1" applyAlignment="1">
      <alignment vertical="center" wrapText="1"/>
    </xf>
    <xf numFmtId="4" fontId="6" fillId="4" borderId="6" xfId="1" applyNumberFormat="1" applyFont="1" applyFill="1" applyBorder="1" applyAlignment="1">
      <alignment horizontal="right" vertical="center" wrapText="1"/>
    </xf>
    <xf numFmtId="4" fontId="9" fillId="3" borderId="6" xfId="1" applyNumberFormat="1" applyFont="1" applyFill="1" applyBorder="1" applyAlignment="1">
      <alignment horizontal="right" vertical="center" wrapText="1"/>
    </xf>
    <xf numFmtId="4" fontId="6" fillId="3" borderId="6" xfId="1" applyNumberFormat="1" applyFont="1" applyFill="1" applyBorder="1" applyAlignment="1">
      <alignment horizontal="right" vertical="center" wrapText="1"/>
    </xf>
    <xf numFmtId="4" fontId="3" fillId="0" borderId="10" xfId="1" applyNumberFormat="1" applyFont="1" applyBorder="1" applyAlignment="1">
      <alignment horizontal="right" vertical="center" wrapText="1"/>
    </xf>
    <xf numFmtId="4" fontId="3" fillId="0" borderId="11" xfId="1" applyNumberFormat="1" applyFont="1" applyBorder="1" applyAlignment="1">
      <alignment horizontal="right" vertical="center" wrapText="1"/>
    </xf>
    <xf numFmtId="0" fontId="3" fillId="0" borderId="11" xfId="1" applyFont="1" applyBorder="1" applyAlignment="1">
      <alignment horizontal="center" vertical="center" wrapText="1"/>
    </xf>
    <xf numFmtId="0" fontId="6" fillId="3" borderId="1" xfId="1" applyFont="1" applyFill="1" applyBorder="1" applyAlignment="1">
      <alignment horizontal="left" vertical="center" wrapText="1"/>
    </xf>
    <xf numFmtId="4" fontId="3" fillId="3" borderId="6" xfId="1" applyNumberFormat="1" applyFont="1" applyFill="1" applyBorder="1" applyAlignment="1">
      <alignment horizontal="right" vertical="center" wrapText="1"/>
    </xf>
    <xf numFmtId="4" fontId="3" fillId="3" borderId="1" xfId="1" applyNumberFormat="1" applyFont="1" applyFill="1" applyBorder="1" applyAlignment="1">
      <alignment horizontal="right" vertical="center" wrapText="1"/>
    </xf>
    <xf numFmtId="0" fontId="3" fillId="4" borderId="13" xfId="1" applyFont="1" applyFill="1" applyBorder="1" applyAlignment="1">
      <alignment vertical="center"/>
    </xf>
    <xf numFmtId="4" fontId="9" fillId="4" borderId="6" xfId="1" applyNumberFormat="1" applyFont="1" applyFill="1" applyBorder="1" applyAlignment="1">
      <alignment horizontal="right" vertical="center" wrapText="1"/>
    </xf>
    <xf numFmtId="0" fontId="3" fillId="4" borderId="14" xfId="1" applyFont="1" applyFill="1" applyBorder="1" applyAlignment="1">
      <alignment vertical="center"/>
    </xf>
    <xf numFmtId="4" fontId="9" fillId="4" borderId="1" xfId="1" applyNumberFormat="1" applyFont="1" applyFill="1" applyBorder="1" applyAlignment="1">
      <alignment horizontal="right" vertical="center" wrapText="1"/>
    </xf>
    <xf numFmtId="0" fontId="9" fillId="4" borderId="1" xfId="1" applyFont="1" applyFill="1" applyBorder="1" applyAlignment="1">
      <alignment vertical="center" wrapText="1"/>
    </xf>
    <xf numFmtId="0" fontId="3" fillId="4" borderId="5" xfId="1" applyFont="1" applyFill="1" applyBorder="1" applyAlignment="1">
      <alignment vertical="center"/>
    </xf>
    <xf numFmtId="49" fontId="3" fillId="0" borderId="1" xfId="1" applyNumberFormat="1" applyFont="1" applyBorder="1" applyAlignment="1">
      <alignment horizontal="left" vertical="center" wrapText="1"/>
    </xf>
    <xf numFmtId="49" fontId="3" fillId="0" borderId="1" xfId="1" applyNumberFormat="1" applyFont="1" applyBorder="1" applyAlignment="1">
      <alignment horizontal="center" vertical="center" wrapText="1"/>
    </xf>
    <xf numFmtId="4" fontId="3" fillId="4" borderId="6" xfId="1" applyNumberFormat="1" applyFont="1" applyFill="1" applyBorder="1" applyAlignment="1">
      <alignment horizontal="right" vertical="center" wrapText="1"/>
    </xf>
    <xf numFmtId="4" fontId="3" fillId="4" borderId="1" xfId="1" applyNumberFormat="1" applyFont="1" applyFill="1" applyBorder="1" applyAlignment="1">
      <alignment horizontal="right" vertical="center" wrapText="1"/>
    </xf>
    <xf numFmtId="4" fontId="6" fillId="3" borderId="15" xfId="1" applyNumberFormat="1" applyFont="1" applyFill="1" applyBorder="1" applyAlignment="1">
      <alignment horizontal="right" vertical="center" wrapText="1"/>
    </xf>
    <xf numFmtId="4" fontId="6" fillId="3" borderId="16" xfId="1" applyNumberFormat="1" applyFont="1" applyFill="1" applyBorder="1" applyAlignment="1">
      <alignment horizontal="right" vertical="center" wrapText="1"/>
    </xf>
    <xf numFmtId="0" fontId="6" fillId="3" borderId="16" xfId="1" applyFont="1" applyFill="1" applyBorder="1" applyAlignment="1">
      <alignment vertical="center" wrapText="1"/>
    </xf>
    <xf numFmtId="4" fontId="6" fillId="3" borderId="7" xfId="1" applyNumberFormat="1" applyFont="1" applyFill="1" applyBorder="1" applyAlignment="1">
      <alignment horizontal="right" vertical="center" wrapText="1"/>
    </xf>
    <xf numFmtId="4" fontId="6" fillId="3" borderId="8" xfId="1" applyNumberFormat="1" applyFont="1" applyFill="1" applyBorder="1" applyAlignment="1">
      <alignment horizontal="right" vertical="center" wrapText="1"/>
    </xf>
    <xf numFmtId="0" fontId="6" fillId="3" borderId="8" xfId="1" applyFont="1" applyFill="1" applyBorder="1" applyAlignment="1">
      <alignment vertical="center" wrapText="1"/>
    </xf>
    <xf numFmtId="0" fontId="3" fillId="0" borderId="11" xfId="1" applyFont="1" applyBorder="1" applyAlignment="1">
      <alignment horizontal="left" vertical="center" wrapText="1"/>
    </xf>
    <xf numFmtId="0" fontId="3" fillId="4" borderId="1" xfId="1" applyFont="1" applyFill="1" applyBorder="1" applyAlignment="1">
      <alignment vertical="center" wrapText="1"/>
    </xf>
    <xf numFmtId="0" fontId="2" fillId="0" borderId="0" xfId="1" applyAlignment="1">
      <alignment vertical="center"/>
    </xf>
    <xf numFmtId="4" fontId="3" fillId="0" borderId="6" xfId="1" applyNumberFormat="1" applyFont="1" applyBorder="1" applyAlignment="1">
      <alignment horizontal="right" vertical="center"/>
    </xf>
    <xf numFmtId="4" fontId="3" fillId="0" borderId="1" xfId="1" applyNumberFormat="1" applyFont="1" applyBorder="1" applyAlignment="1">
      <alignment horizontal="right" vertical="center"/>
    </xf>
    <xf numFmtId="0" fontId="8" fillId="0" borderId="1" xfId="1" applyFont="1" applyBorder="1" applyAlignment="1">
      <alignment vertical="center" wrapText="1"/>
    </xf>
    <xf numFmtId="0" fontId="3" fillId="0" borderId="1" xfId="1" applyFont="1" applyBorder="1" applyAlignment="1">
      <alignment horizontal="center" vertical="center"/>
    </xf>
    <xf numFmtId="4" fontId="3" fillId="0" borderId="16" xfId="1" applyNumberFormat="1" applyFont="1" applyBorder="1" applyAlignment="1">
      <alignment horizontal="right" vertical="center"/>
    </xf>
    <xf numFmtId="0" fontId="8" fillId="0" borderId="16" xfId="1" applyFont="1" applyBorder="1" applyAlignment="1">
      <alignment vertical="center" wrapText="1"/>
    </xf>
    <xf numFmtId="0" fontId="3" fillId="0" borderId="16" xfId="1" applyFont="1" applyBorder="1" applyAlignment="1">
      <alignment horizontal="center" vertical="center"/>
    </xf>
    <xf numFmtId="0" fontId="2" fillId="0" borderId="0" xfId="1"/>
    <xf numFmtId="4" fontId="6" fillId="5" borderId="6" xfId="1" applyNumberFormat="1" applyFont="1" applyFill="1" applyBorder="1" applyAlignment="1">
      <alignment horizontal="center" vertical="center"/>
    </xf>
    <xf numFmtId="4" fontId="6" fillId="5" borderId="1" xfId="1" applyNumberFormat="1" applyFont="1" applyFill="1" applyBorder="1" applyAlignment="1">
      <alignment horizontal="center" vertical="center"/>
    </xf>
    <xf numFmtId="0" fontId="6" fillId="5" borderId="1" xfId="1" applyFont="1" applyFill="1" applyBorder="1" applyAlignment="1">
      <alignment horizontal="center" wrapText="1"/>
    </xf>
    <xf numFmtId="0" fontId="6" fillId="5" borderId="1" xfId="1" applyFont="1" applyFill="1" applyBorder="1" applyAlignment="1">
      <alignment horizontal="center"/>
    </xf>
    <xf numFmtId="0" fontId="6" fillId="5" borderId="2" xfId="1" applyFont="1" applyFill="1" applyBorder="1" applyAlignment="1">
      <alignment horizontal="center"/>
    </xf>
    <xf numFmtId="0" fontId="11" fillId="0" borderId="0" xfId="1" applyFont="1" applyAlignment="1">
      <alignment vertical="center" wrapText="1"/>
    </xf>
    <xf numFmtId="0" fontId="2" fillId="0" borderId="0" xfId="1" applyAlignment="1">
      <alignment horizontal="left" vertical="center" wrapText="1"/>
    </xf>
    <xf numFmtId="0" fontId="2" fillId="0" borderId="0" xfId="1" applyAlignment="1">
      <alignment wrapText="1"/>
    </xf>
    <xf numFmtId="0" fontId="12" fillId="0" borderId="0" xfId="1" applyFont="1" applyAlignment="1">
      <alignment wrapText="1"/>
    </xf>
    <xf numFmtId="4" fontId="3" fillId="2" borderId="17" xfId="1" applyNumberFormat="1" applyFont="1" applyFill="1" applyBorder="1" applyAlignment="1">
      <alignment horizontal="left" vertical="center" wrapText="1"/>
    </xf>
    <xf numFmtId="0" fontId="3" fillId="2" borderId="18" xfId="1" applyFont="1" applyFill="1" applyBorder="1" applyAlignment="1">
      <alignment vertical="center" wrapText="1"/>
    </xf>
    <xf numFmtId="4" fontId="3" fillId="2" borderId="19" xfId="1" applyNumberFormat="1" applyFont="1" applyFill="1" applyBorder="1" applyAlignment="1">
      <alignment horizontal="left" vertical="center" wrapText="1"/>
    </xf>
    <xf numFmtId="4" fontId="3" fillId="2" borderId="20" xfId="1" applyNumberFormat="1" applyFont="1" applyFill="1" applyBorder="1" applyAlignment="1">
      <alignment horizontal="left" vertical="center" wrapText="1"/>
    </xf>
    <xf numFmtId="0" fontId="9" fillId="2" borderId="20" xfId="1" applyFont="1" applyFill="1" applyBorder="1" applyAlignment="1">
      <alignment horizontal="center" wrapText="1"/>
    </xf>
    <xf numFmtId="0" fontId="3" fillId="2" borderId="20" xfId="1" applyFont="1" applyFill="1" applyBorder="1" applyAlignment="1">
      <alignment wrapText="1"/>
    </xf>
    <xf numFmtId="0" fontId="3" fillId="2" borderId="21" xfId="1" applyFont="1" applyFill="1" applyBorder="1" applyAlignment="1">
      <alignment wrapText="1"/>
    </xf>
    <xf numFmtId="0" fontId="13" fillId="0" borderId="0" xfId="1" applyFont="1" applyAlignment="1">
      <alignment vertical="center" wrapText="1"/>
    </xf>
    <xf numFmtId="0" fontId="3" fillId="2" borderId="0" xfId="1" applyFont="1" applyFill="1" applyAlignment="1">
      <alignment vertical="center" wrapText="1"/>
    </xf>
    <xf numFmtId="0" fontId="9" fillId="2" borderId="0" xfId="1" applyFont="1" applyFill="1" applyAlignment="1">
      <alignment horizontal="center" vertical="center" wrapText="1"/>
    </xf>
    <xf numFmtId="4" fontId="3" fillId="2" borderId="0" xfId="1" applyNumberFormat="1" applyFont="1" applyFill="1" applyAlignment="1">
      <alignment horizontal="left" vertical="center" wrapText="1"/>
    </xf>
    <xf numFmtId="0" fontId="8" fillId="3" borderId="16" xfId="1" applyFont="1" applyFill="1" applyBorder="1" applyAlignment="1">
      <alignment vertical="center" wrapText="1"/>
    </xf>
    <xf numFmtId="4" fontId="9" fillId="3" borderId="16" xfId="1" applyNumberFormat="1" applyFont="1" applyFill="1" applyBorder="1" applyAlignment="1">
      <alignment horizontal="right" vertical="center" wrapText="1"/>
    </xf>
    <xf numFmtId="4" fontId="9" fillId="3" borderId="15" xfId="1" applyNumberFormat="1" applyFont="1" applyFill="1" applyBorder="1" applyAlignment="1">
      <alignment horizontal="right" vertical="center" wrapText="1"/>
    </xf>
    <xf numFmtId="0" fontId="3" fillId="0" borderId="8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left" vertical="center" wrapText="1"/>
    </xf>
    <xf numFmtId="4" fontId="3" fillId="0" borderId="8" xfId="1" applyNumberFormat="1" applyFont="1" applyBorder="1" applyAlignment="1">
      <alignment horizontal="right" vertical="center" wrapText="1"/>
    </xf>
    <xf numFmtId="4" fontId="3" fillId="0" borderId="7" xfId="1" applyNumberFormat="1" applyFont="1" applyBorder="1" applyAlignment="1">
      <alignment horizontal="right" vertical="center" wrapText="1"/>
    </xf>
    <xf numFmtId="0" fontId="7" fillId="3" borderId="2" xfId="1" applyFont="1" applyFill="1" applyBorder="1" applyAlignment="1">
      <alignment horizontal="center" wrapText="1"/>
    </xf>
    <xf numFmtId="4" fontId="7" fillId="3" borderId="6" xfId="1" applyNumberFormat="1" applyFont="1" applyFill="1" applyBorder="1" applyAlignment="1">
      <alignment horizontal="right" vertical="center" wrapText="1"/>
    </xf>
    <xf numFmtId="0" fontId="7" fillId="0" borderId="18" xfId="1" applyFont="1" applyBorder="1" applyAlignment="1">
      <alignment horizontal="center" wrapText="1"/>
    </xf>
    <xf numFmtId="0" fontId="7" fillId="0" borderId="0" xfId="1" applyFont="1" applyAlignment="1">
      <alignment horizontal="center" vertical="center" wrapText="1"/>
    </xf>
    <xf numFmtId="0" fontId="7" fillId="0" borderId="0" xfId="1" applyFont="1" applyAlignment="1">
      <alignment wrapText="1"/>
    </xf>
    <xf numFmtId="4" fontId="7" fillId="0" borderId="0" xfId="1" applyNumberFormat="1" applyFont="1" applyAlignment="1">
      <alignment horizontal="right" vertical="center" wrapText="1"/>
    </xf>
    <xf numFmtId="4" fontId="7" fillId="0" borderId="17" xfId="1" applyNumberFormat="1" applyFont="1" applyBorder="1" applyAlignment="1">
      <alignment horizontal="right" vertical="center" wrapText="1"/>
    </xf>
    <xf numFmtId="0" fontId="3" fillId="2" borderId="18" xfId="1" applyFont="1" applyFill="1" applyBorder="1" applyAlignment="1">
      <alignment wrapText="1"/>
    </xf>
    <xf numFmtId="0" fontId="3" fillId="2" borderId="0" xfId="1" applyFont="1" applyFill="1" applyAlignment="1">
      <alignment wrapText="1"/>
    </xf>
    <xf numFmtId="4" fontId="3" fillId="2" borderId="0" xfId="1" applyNumberFormat="1" applyFont="1" applyFill="1" applyAlignment="1">
      <alignment vertical="top" wrapText="1"/>
    </xf>
    <xf numFmtId="4" fontId="3" fillId="2" borderId="17" xfId="1" applyNumberFormat="1" applyFont="1" applyFill="1" applyBorder="1" applyAlignment="1">
      <alignment vertical="top" wrapText="1"/>
    </xf>
    <xf numFmtId="0" fontId="3" fillId="2" borderId="18" xfId="1" quotePrefix="1" applyFont="1" applyFill="1" applyBorder="1" applyAlignment="1">
      <alignment horizontal="left" vertical="top" wrapText="1"/>
    </xf>
    <xf numFmtId="0" fontId="3" fillId="2" borderId="0" xfId="1" quotePrefix="1" applyFont="1" applyFill="1" applyAlignment="1">
      <alignment horizontal="left" vertical="top" wrapText="1"/>
    </xf>
    <xf numFmtId="0" fontId="3" fillId="2" borderId="18" xfId="1" applyFont="1" applyFill="1" applyBorder="1" applyAlignment="1">
      <alignment horizontal="left" vertical="top" wrapText="1"/>
    </xf>
    <xf numFmtId="0" fontId="3" fillId="2" borderId="0" xfId="1" applyFont="1" applyFill="1" applyAlignment="1">
      <alignment horizontal="left" vertical="top" wrapText="1"/>
    </xf>
    <xf numFmtId="0" fontId="3" fillId="2" borderId="17" xfId="1" applyFont="1" applyFill="1" applyBorder="1" applyAlignment="1">
      <alignment horizontal="left" vertical="top" wrapText="1"/>
    </xf>
    <xf numFmtId="0" fontId="3" fillId="2" borderId="18" xfId="1" quotePrefix="1" applyFont="1" applyFill="1" applyBorder="1" applyAlignment="1">
      <alignment horizontal="left" vertical="top" wrapText="1"/>
    </xf>
    <xf numFmtId="0" fontId="3" fillId="2" borderId="0" xfId="1" quotePrefix="1" applyFont="1" applyFill="1" applyAlignment="1">
      <alignment horizontal="left" vertical="top" wrapText="1"/>
    </xf>
    <xf numFmtId="0" fontId="3" fillId="3" borderId="2" xfId="1" applyFont="1" applyFill="1" applyBorder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 wrapText="1"/>
    </xf>
    <xf numFmtId="0" fontId="3" fillId="4" borderId="2" xfId="1" applyFont="1" applyFill="1" applyBorder="1" applyAlignment="1">
      <alignment horizontal="center" vertical="center" wrapText="1"/>
    </xf>
    <xf numFmtId="0" fontId="6" fillId="3" borderId="2" xfId="1" applyFont="1" applyFill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 vertical="center" wrapText="1"/>
    </xf>
    <xf numFmtId="4" fontId="3" fillId="2" borderId="17" xfId="1" applyNumberFormat="1" applyFont="1" applyFill="1" applyBorder="1" applyAlignment="1">
      <alignment horizontal="center" vertical="center" wrapText="1"/>
    </xf>
    <xf numFmtId="4" fontId="3" fillId="2" borderId="26" xfId="1" applyNumberFormat="1" applyFont="1" applyFill="1" applyBorder="1" applyAlignment="1">
      <alignment horizontal="center" vertical="center" wrapText="1"/>
    </xf>
    <xf numFmtId="0" fontId="5" fillId="0" borderId="18" xfId="0" applyFont="1" applyBorder="1" applyAlignment="1">
      <alignment horizontal="left" vertical="top" wrapText="1" indent="68"/>
    </xf>
    <xf numFmtId="0" fontId="4" fillId="0" borderId="0" xfId="0" applyFont="1" applyAlignment="1">
      <alignment horizontal="left" vertical="top" wrapText="1" indent="68"/>
    </xf>
    <xf numFmtId="0" fontId="4" fillId="0" borderId="18" xfId="0" applyFont="1" applyBorder="1" applyAlignment="1">
      <alignment horizontal="left" vertical="top" wrapText="1" indent="68"/>
    </xf>
    <xf numFmtId="0" fontId="4" fillId="0" borderId="24" xfId="0" applyFont="1" applyBorder="1" applyAlignment="1">
      <alignment horizontal="left" vertical="top" wrapText="1" indent="68"/>
    </xf>
    <xf numFmtId="0" fontId="4" fillId="0" borderId="25" xfId="0" applyFont="1" applyBorder="1" applyAlignment="1">
      <alignment horizontal="left" vertical="top" wrapText="1" indent="68"/>
    </xf>
    <xf numFmtId="0" fontId="3" fillId="4" borderId="5" xfId="1" applyFont="1" applyFill="1" applyBorder="1" applyAlignment="1">
      <alignment horizontal="center" vertical="center" wrapText="1"/>
    </xf>
    <xf numFmtId="0" fontId="6" fillId="3" borderId="2" xfId="1" applyFont="1" applyFill="1" applyBorder="1" applyAlignment="1">
      <alignment horizontal="left" vertical="center" wrapText="1"/>
    </xf>
    <xf numFmtId="0" fontId="6" fillId="3" borderId="1" xfId="1" applyFont="1" applyFill="1" applyBorder="1" applyAlignment="1">
      <alignment horizontal="left" vertical="center" wrapText="1"/>
    </xf>
    <xf numFmtId="0" fontId="6" fillId="2" borderId="18" xfId="1" applyFont="1" applyFill="1" applyBorder="1" applyAlignment="1">
      <alignment horizontal="center" wrapText="1"/>
    </xf>
    <xf numFmtId="0" fontId="6" fillId="2" borderId="0" xfId="1" applyFont="1" applyFill="1" applyAlignment="1">
      <alignment horizontal="center" wrapText="1"/>
    </xf>
    <xf numFmtId="0" fontId="6" fillId="2" borderId="17" xfId="1" applyFont="1" applyFill="1" applyBorder="1" applyAlignment="1">
      <alignment horizontal="center" wrapText="1"/>
    </xf>
    <xf numFmtId="0" fontId="3" fillId="0" borderId="2" xfId="1" applyFont="1" applyBorder="1" applyAlignment="1">
      <alignment horizontal="center" vertical="center" wrapText="1"/>
    </xf>
    <xf numFmtId="0" fontId="3" fillId="3" borderId="13" xfId="1" applyFont="1" applyFill="1" applyBorder="1" applyAlignment="1">
      <alignment horizontal="center" vertical="center" wrapText="1"/>
    </xf>
    <xf numFmtId="0" fontId="3" fillId="3" borderId="16" xfId="1" applyFont="1" applyFill="1" applyBorder="1" applyAlignment="1">
      <alignment horizontal="center" vertical="center" wrapText="1"/>
    </xf>
    <xf numFmtId="0" fontId="3" fillId="4" borderId="14" xfId="1" applyFont="1" applyFill="1" applyBorder="1" applyAlignment="1">
      <alignment horizontal="center" vertical="center" wrapText="1"/>
    </xf>
    <xf numFmtId="0" fontId="3" fillId="4" borderId="22" xfId="1" applyFont="1" applyFill="1" applyBorder="1" applyAlignment="1">
      <alignment horizontal="center" vertical="center" wrapText="1"/>
    </xf>
    <xf numFmtId="0" fontId="3" fillId="4" borderId="23" xfId="1" applyFont="1" applyFill="1" applyBorder="1" applyAlignment="1">
      <alignment horizontal="center" vertical="center" wrapText="1"/>
    </xf>
    <xf numFmtId="0" fontId="3" fillId="4" borderId="13" xfId="1" applyFont="1" applyFill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49" fontId="3" fillId="2" borderId="18" xfId="1" applyNumberFormat="1" applyFont="1" applyFill="1" applyBorder="1" applyAlignment="1">
      <alignment horizontal="left" vertical="center" wrapText="1"/>
    </xf>
    <xf numFmtId="49" fontId="3" fillId="2" borderId="0" xfId="1" applyNumberFormat="1" applyFont="1" applyFill="1" applyAlignment="1">
      <alignment horizontal="left" vertical="center" wrapText="1"/>
    </xf>
    <xf numFmtId="49" fontId="3" fillId="2" borderId="17" xfId="1" applyNumberFormat="1" applyFont="1" applyFill="1" applyBorder="1" applyAlignment="1">
      <alignment horizontal="left" vertical="center" wrapText="1"/>
    </xf>
    <xf numFmtId="49" fontId="6" fillId="2" borderId="18" xfId="1" applyNumberFormat="1" applyFont="1" applyFill="1" applyBorder="1" applyAlignment="1">
      <alignment horizontal="center" vertical="center" wrapText="1"/>
    </xf>
    <xf numFmtId="49" fontId="6" fillId="2" borderId="0" xfId="1" applyNumberFormat="1" applyFont="1" applyFill="1" applyAlignment="1">
      <alignment horizontal="center" vertical="center" wrapText="1"/>
    </xf>
    <xf numFmtId="49" fontId="6" fillId="2" borderId="17" xfId="1" applyNumberFormat="1" applyFont="1" applyFill="1" applyBorder="1" applyAlignment="1">
      <alignment horizontal="center" vertical="center" wrapText="1"/>
    </xf>
    <xf numFmtId="0" fontId="6" fillId="3" borderId="9" xfId="1" applyFont="1" applyFill="1" applyBorder="1" applyAlignment="1">
      <alignment horizontal="center" vertical="center" wrapText="1"/>
    </xf>
    <xf numFmtId="0" fontId="6" fillId="3" borderId="8" xfId="1" applyFont="1" applyFill="1" applyBorder="1" applyAlignment="1">
      <alignment horizontal="center" vertical="center" wrapText="1"/>
    </xf>
    <xf numFmtId="0" fontId="6" fillId="3" borderId="13" xfId="1" applyFont="1" applyFill="1" applyBorder="1" applyAlignment="1">
      <alignment horizontal="center" vertical="center" wrapText="1"/>
    </xf>
    <xf numFmtId="0" fontId="6" fillId="3" borderId="16" xfId="1" applyFont="1" applyFill="1" applyBorder="1" applyAlignment="1">
      <alignment horizontal="center" vertical="center" wrapText="1"/>
    </xf>
    <xf numFmtId="0" fontId="3" fillId="4" borderId="12" xfId="1" applyFont="1" applyFill="1" applyBorder="1" applyAlignment="1">
      <alignment horizontal="center" vertical="center" wrapText="1"/>
    </xf>
    <xf numFmtId="0" fontId="6" fillId="6" borderId="18" xfId="1" applyFont="1" applyFill="1" applyBorder="1" applyAlignment="1">
      <alignment horizontal="center" vertical="center" wrapText="1"/>
    </xf>
    <xf numFmtId="0" fontId="6" fillId="6" borderId="0" xfId="1" applyFont="1" applyFill="1" applyAlignment="1">
      <alignment horizontal="center" vertical="center" wrapText="1"/>
    </xf>
    <xf numFmtId="0" fontId="6" fillId="6" borderId="17" xfId="1" applyFont="1" applyFill="1" applyBorder="1" applyAlignment="1">
      <alignment horizontal="center" vertical="center" wrapText="1"/>
    </xf>
    <xf numFmtId="0" fontId="3" fillId="2" borderId="18" xfId="1" applyFont="1" applyFill="1" applyBorder="1" applyAlignment="1">
      <alignment horizontal="left" vertical="center" wrapText="1"/>
    </xf>
    <xf numFmtId="0" fontId="3" fillId="2" borderId="0" xfId="1" applyFont="1" applyFill="1" applyAlignment="1">
      <alignment horizontal="left" vertical="center" wrapText="1"/>
    </xf>
    <xf numFmtId="0" fontId="3" fillId="2" borderId="17" xfId="1" applyFont="1" applyFill="1" applyBorder="1" applyAlignment="1">
      <alignment horizontal="left" vertical="center" wrapText="1"/>
    </xf>
    <xf numFmtId="49" fontId="6" fillId="2" borderId="18" xfId="1" applyNumberFormat="1" applyFont="1" applyFill="1" applyBorder="1" applyAlignment="1">
      <alignment horizontal="center" wrapText="1"/>
    </xf>
    <xf numFmtId="49" fontId="6" fillId="2" borderId="0" xfId="1" applyNumberFormat="1" applyFont="1" applyFill="1" applyAlignment="1">
      <alignment horizontal="center" wrapText="1"/>
    </xf>
    <xf numFmtId="49" fontId="6" fillId="2" borderId="17" xfId="1" applyNumberFormat="1" applyFont="1" applyFill="1" applyBorder="1" applyAlignment="1">
      <alignment horizontal="center" wrapText="1"/>
    </xf>
    <xf numFmtId="0" fontId="6" fillId="0" borderId="18" xfId="1" applyFont="1" applyBorder="1" applyAlignment="1">
      <alignment horizontal="center" wrapText="1"/>
    </xf>
    <xf numFmtId="0" fontId="6" fillId="0" borderId="0" xfId="1" applyFont="1" applyAlignment="1">
      <alignment horizontal="center" wrapText="1"/>
    </xf>
    <xf numFmtId="0" fontId="6" fillId="0" borderId="17" xfId="1" applyFont="1" applyBorder="1" applyAlignment="1">
      <alignment horizontal="center" wrapText="1"/>
    </xf>
    <xf numFmtId="49" fontId="9" fillId="2" borderId="18" xfId="1" applyNumberFormat="1" applyFont="1" applyFill="1" applyBorder="1" applyAlignment="1">
      <alignment horizontal="left" vertical="center" wrapText="1"/>
    </xf>
    <xf numFmtId="49" fontId="9" fillId="2" borderId="0" xfId="1" applyNumberFormat="1" applyFont="1" applyFill="1" applyAlignment="1">
      <alignment horizontal="left" vertical="center" wrapText="1"/>
    </xf>
    <xf numFmtId="49" fontId="9" fillId="2" borderId="17" xfId="1" applyNumberFormat="1" applyFont="1" applyFill="1" applyBorder="1" applyAlignment="1">
      <alignment horizontal="left" vertical="center" wrapText="1"/>
    </xf>
    <xf numFmtId="0" fontId="3" fillId="0" borderId="13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49" fontId="3" fillId="0" borderId="18" xfId="1" applyNumberFormat="1" applyFont="1" applyBorder="1" applyAlignment="1">
      <alignment horizontal="left" vertical="center" wrapText="1"/>
    </xf>
    <xf numFmtId="49" fontId="3" fillId="0" borderId="0" xfId="1" applyNumberFormat="1" applyFont="1" applyAlignment="1">
      <alignment horizontal="left" vertical="center" wrapText="1"/>
    </xf>
    <xf numFmtId="49" fontId="3" fillId="0" borderId="17" xfId="1" applyNumberFormat="1" applyFont="1" applyBorder="1" applyAlignment="1">
      <alignment horizontal="left" vertical="center" wrapText="1"/>
    </xf>
  </cellXfs>
  <cellStyles count="2">
    <cellStyle name="Normal 2" xfId="1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406237</xdr:colOff>
      <xdr:row>0</xdr:row>
      <xdr:rowOff>119743</xdr:rowOff>
    </xdr:from>
    <xdr:to>
      <xdr:col>0</xdr:col>
      <xdr:colOff>895805</xdr:colOff>
      <xdr:row>2</xdr:row>
      <xdr:rowOff>283482</xdr:rowOff>
    </xdr:to>
    <xdr:pic>
      <xdr:nvPicPr>
        <xdr:cNvPr id="4" name="Picture 8">
          <a:extLst>
            <a:ext uri="{FF2B5EF4-FFF2-40B4-BE49-F238E27FC236}">
              <a16:creationId xmlns="" xmlns:a16="http://schemas.microsoft.com/office/drawing/2014/main" id="{2A37A8F5-F5EC-4775-A92F-25B87B56D9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6237" y="119743"/>
          <a:ext cx="489568" cy="649514"/>
        </a:xfrm>
        <a:prstGeom prst="rect">
          <a:avLst/>
        </a:prstGeom>
        <a:blipFill dpi="0" rotWithShape="0">
          <a:blip xmlns:r="http://schemas.openxmlformats.org/officeDocument/2006/relationships" cstate="print"/>
          <a:srcRect/>
          <a:stretch>
            <a:fillRect/>
          </a:stretch>
        </a:blipFill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61"/>
  <sheetViews>
    <sheetView tabSelected="1" view="pageBreakPreview" topLeftCell="A148" zoomScale="70" zoomScaleNormal="100" zoomScaleSheetLayoutView="70" workbookViewId="0">
      <selection activeCell="A155" sqref="A155:C155"/>
    </sheetView>
  </sheetViews>
  <sheetFormatPr defaultRowHeight="15" x14ac:dyDescent="0.25"/>
  <cols>
    <col min="1" max="1" width="16.140625" customWidth="1"/>
    <col min="2" max="2" width="15.5703125" customWidth="1"/>
    <col min="3" max="3" width="72.140625" customWidth="1"/>
    <col min="4" max="4" width="20" customWidth="1"/>
    <col min="5" max="5" width="25" customWidth="1"/>
  </cols>
  <sheetData>
    <row r="1" spans="1:5" s="68" customFormat="1" ht="20.25" x14ac:dyDescent="0.3">
      <c r="A1" s="76"/>
      <c r="B1" s="75"/>
      <c r="C1" s="74"/>
      <c r="D1" s="73"/>
      <c r="E1" s="72"/>
    </row>
    <row r="2" spans="1:5" s="17" customFormat="1" ht="20.25" x14ac:dyDescent="0.25">
      <c r="A2" s="71"/>
      <c r="B2" s="78"/>
      <c r="C2" s="79"/>
      <c r="D2" s="80"/>
      <c r="E2" s="70"/>
    </row>
    <row r="3" spans="1:5" s="69" customFormat="1" ht="52.5" customHeight="1" x14ac:dyDescent="0.2">
      <c r="A3" s="101" t="s">
        <v>119</v>
      </c>
      <c r="B3" s="102"/>
      <c r="C3" s="102"/>
      <c r="D3" s="102"/>
      <c r="E3" s="103"/>
    </row>
    <row r="4" spans="1:5" s="68" customFormat="1" ht="53.25" customHeight="1" x14ac:dyDescent="0.2">
      <c r="A4" s="143" t="s">
        <v>115</v>
      </c>
      <c r="B4" s="144"/>
      <c r="C4" s="144"/>
      <c r="D4" s="144"/>
      <c r="E4" s="145"/>
    </row>
    <row r="5" spans="1:5" s="68" customFormat="1" ht="27" customHeight="1" x14ac:dyDescent="0.3">
      <c r="A5" s="152" t="s">
        <v>114</v>
      </c>
      <c r="B5" s="153"/>
      <c r="C5" s="153"/>
      <c r="D5" s="153"/>
      <c r="E5" s="154"/>
    </row>
    <row r="6" spans="1:5" s="17" customFormat="1" ht="40.5" customHeight="1" x14ac:dyDescent="0.25">
      <c r="A6" s="146" t="s">
        <v>113</v>
      </c>
      <c r="B6" s="147"/>
      <c r="C6" s="147"/>
      <c r="D6" s="147"/>
      <c r="E6" s="148"/>
    </row>
    <row r="7" spans="1:5" s="17" customFormat="1" ht="27.75" customHeight="1" x14ac:dyDescent="0.3">
      <c r="A7" s="149" t="s">
        <v>112</v>
      </c>
      <c r="B7" s="150"/>
      <c r="C7" s="150"/>
      <c r="D7" s="150"/>
      <c r="E7" s="151"/>
    </row>
    <row r="8" spans="1:5" s="17" customFormat="1" ht="20.25" x14ac:dyDescent="0.25">
      <c r="A8" s="132" t="s">
        <v>111</v>
      </c>
      <c r="B8" s="133"/>
      <c r="C8" s="133"/>
      <c r="D8" s="133"/>
      <c r="E8" s="134"/>
    </row>
    <row r="9" spans="1:5" s="67" customFormat="1" ht="46.5" customHeight="1" x14ac:dyDescent="0.25">
      <c r="A9" s="132" t="s">
        <v>110</v>
      </c>
      <c r="B9" s="133"/>
      <c r="C9" s="133"/>
      <c r="D9" s="133"/>
      <c r="E9" s="134"/>
    </row>
    <row r="10" spans="1:5" s="67" customFormat="1" ht="20.25" x14ac:dyDescent="0.25">
      <c r="A10" s="132" t="s">
        <v>109</v>
      </c>
      <c r="B10" s="133"/>
      <c r="C10" s="133"/>
      <c r="D10" s="133"/>
      <c r="E10" s="134"/>
    </row>
    <row r="11" spans="1:5" s="67" customFormat="1" ht="42" customHeight="1" x14ac:dyDescent="0.25">
      <c r="A11" s="132" t="s">
        <v>108</v>
      </c>
      <c r="B11" s="133"/>
      <c r="C11" s="133"/>
      <c r="D11" s="133"/>
      <c r="E11" s="134"/>
    </row>
    <row r="12" spans="1:5" s="67" customFormat="1" ht="46.5" customHeight="1" x14ac:dyDescent="0.25">
      <c r="A12" s="132" t="s">
        <v>107</v>
      </c>
      <c r="B12" s="133"/>
      <c r="C12" s="133"/>
      <c r="D12" s="133"/>
      <c r="E12" s="134"/>
    </row>
    <row r="13" spans="1:5" s="67" customFormat="1" ht="43.5" customHeight="1" x14ac:dyDescent="0.25">
      <c r="A13" s="155" t="s">
        <v>106</v>
      </c>
      <c r="B13" s="156"/>
      <c r="C13" s="156"/>
      <c r="D13" s="156"/>
      <c r="E13" s="157"/>
    </row>
    <row r="14" spans="1:5" s="67" customFormat="1" ht="30" customHeight="1" x14ac:dyDescent="0.25">
      <c r="A14" s="132" t="s">
        <v>105</v>
      </c>
      <c r="B14" s="133"/>
      <c r="C14" s="133"/>
      <c r="D14" s="133"/>
      <c r="E14" s="134"/>
    </row>
    <row r="15" spans="1:5" s="17" customFormat="1" ht="20.25" x14ac:dyDescent="0.25">
      <c r="A15" s="135" t="s">
        <v>104</v>
      </c>
      <c r="B15" s="136"/>
      <c r="C15" s="136"/>
      <c r="D15" s="136"/>
      <c r="E15" s="137"/>
    </row>
    <row r="16" spans="1:5" s="66" customFormat="1" ht="44.25" customHeight="1" x14ac:dyDescent="0.25">
      <c r="A16" s="160" t="s">
        <v>103</v>
      </c>
      <c r="B16" s="161"/>
      <c r="C16" s="161"/>
      <c r="D16" s="161"/>
      <c r="E16" s="162"/>
    </row>
    <row r="17" spans="1:5" s="60" customFormat="1" ht="20.25" x14ac:dyDescent="0.3">
      <c r="A17" s="65" t="s">
        <v>102</v>
      </c>
      <c r="B17" s="64" t="s">
        <v>101</v>
      </c>
      <c r="C17" s="63" t="s">
        <v>100</v>
      </c>
      <c r="D17" s="62" t="s">
        <v>99</v>
      </c>
      <c r="E17" s="61" t="s">
        <v>98</v>
      </c>
    </row>
    <row r="18" spans="1:5" s="52" customFormat="1" ht="20.25" x14ac:dyDescent="0.25">
      <c r="A18" s="158"/>
      <c r="B18" s="59"/>
      <c r="C18" s="58" t="s">
        <v>97</v>
      </c>
      <c r="D18" s="57"/>
      <c r="E18" s="53"/>
    </row>
    <row r="19" spans="1:5" s="52" customFormat="1" ht="20.25" x14ac:dyDescent="0.25">
      <c r="A19" s="159"/>
      <c r="B19" s="56"/>
      <c r="C19" s="55"/>
      <c r="D19" s="54"/>
      <c r="E19" s="53"/>
    </row>
    <row r="20" spans="1:5" s="17" customFormat="1" ht="20.25" x14ac:dyDescent="0.25">
      <c r="A20" s="109" t="s">
        <v>96</v>
      </c>
      <c r="B20" s="110"/>
      <c r="C20" s="16" t="s">
        <v>95</v>
      </c>
      <c r="D20" s="15">
        <f>D21</f>
        <v>41870</v>
      </c>
      <c r="E20" s="27">
        <f>E21</f>
        <v>33870.100000000006</v>
      </c>
    </row>
    <row r="21" spans="1:5" s="17" customFormat="1" ht="20.25" x14ac:dyDescent="0.25">
      <c r="A21" s="106" t="s">
        <v>9</v>
      </c>
      <c r="B21" s="107"/>
      <c r="C21" s="14" t="s">
        <v>8</v>
      </c>
      <c r="D21" s="33">
        <f>SUM(D23:D35)</f>
        <v>41870</v>
      </c>
      <c r="E21" s="32">
        <f>SUM(E23:E35)</f>
        <v>33870.100000000006</v>
      </c>
    </row>
    <row r="22" spans="1:5" s="17" customFormat="1" ht="20.25" x14ac:dyDescent="0.25">
      <c r="A22" s="108"/>
      <c r="B22" s="12"/>
      <c r="C22" s="11"/>
      <c r="D22" s="43"/>
      <c r="E22" s="42"/>
    </row>
    <row r="23" spans="1:5" s="17" customFormat="1" ht="20.25" x14ac:dyDescent="0.25">
      <c r="A23" s="108"/>
      <c r="B23" s="8">
        <v>322190</v>
      </c>
      <c r="C23" s="7" t="s">
        <v>94</v>
      </c>
      <c r="D23" s="6">
        <v>670</v>
      </c>
      <c r="E23" s="22">
        <v>119.89</v>
      </c>
    </row>
    <row r="24" spans="1:5" s="17" customFormat="1" ht="20.25" x14ac:dyDescent="0.25">
      <c r="A24" s="108"/>
      <c r="B24" s="8">
        <v>323190</v>
      </c>
      <c r="C24" s="7" t="s">
        <v>93</v>
      </c>
      <c r="D24" s="6">
        <v>1200</v>
      </c>
      <c r="E24" s="22">
        <v>312.5</v>
      </c>
    </row>
    <row r="25" spans="1:5" s="17" customFormat="1" ht="20.25" x14ac:dyDescent="0.25">
      <c r="A25" s="108"/>
      <c r="B25" s="8">
        <v>323590</v>
      </c>
      <c r="C25" s="7" t="s">
        <v>92</v>
      </c>
      <c r="D25" s="6">
        <v>3900</v>
      </c>
      <c r="E25" s="22">
        <v>3872.5</v>
      </c>
    </row>
    <row r="26" spans="1:5" s="17" customFormat="1" ht="20.25" x14ac:dyDescent="0.25">
      <c r="A26" s="108"/>
      <c r="B26" s="8">
        <v>323710</v>
      </c>
      <c r="C26" s="7" t="s">
        <v>91</v>
      </c>
      <c r="D26" s="6">
        <v>3900</v>
      </c>
      <c r="E26" s="22">
        <v>3828.98</v>
      </c>
    </row>
    <row r="27" spans="1:5" s="17" customFormat="1" ht="20.25" x14ac:dyDescent="0.25">
      <c r="A27" s="108"/>
      <c r="B27" s="8">
        <v>323790</v>
      </c>
      <c r="C27" s="7" t="s">
        <v>90</v>
      </c>
      <c r="D27" s="6">
        <v>5800</v>
      </c>
      <c r="E27" s="22">
        <v>4607.49</v>
      </c>
    </row>
    <row r="28" spans="1:5" s="17" customFormat="1" ht="40.5" x14ac:dyDescent="0.25">
      <c r="A28" s="108"/>
      <c r="B28" s="8">
        <v>323910</v>
      </c>
      <c r="C28" s="7" t="s">
        <v>89</v>
      </c>
      <c r="D28" s="6">
        <v>900</v>
      </c>
      <c r="E28" s="22">
        <v>842.5</v>
      </c>
    </row>
    <row r="29" spans="1:5" s="17" customFormat="1" ht="20.25" x14ac:dyDescent="0.25">
      <c r="A29" s="108"/>
      <c r="B29" s="8">
        <v>323920</v>
      </c>
      <c r="C29" s="7" t="s">
        <v>88</v>
      </c>
      <c r="D29" s="6">
        <v>2700</v>
      </c>
      <c r="E29" s="22">
        <v>2450</v>
      </c>
    </row>
    <row r="30" spans="1:5" s="17" customFormat="1" ht="20.25" x14ac:dyDescent="0.25">
      <c r="A30" s="108"/>
      <c r="B30" s="8">
        <v>323990</v>
      </c>
      <c r="C30" s="7" t="s">
        <v>87</v>
      </c>
      <c r="D30" s="6">
        <v>1000</v>
      </c>
      <c r="E30" s="22">
        <v>0</v>
      </c>
    </row>
    <row r="31" spans="1:5" s="17" customFormat="1" ht="20.25" x14ac:dyDescent="0.25">
      <c r="A31" s="108"/>
      <c r="B31" s="8">
        <v>329311</v>
      </c>
      <c r="C31" s="7" t="s">
        <v>86</v>
      </c>
      <c r="D31" s="6">
        <v>1900</v>
      </c>
      <c r="E31" s="22">
        <v>1848.83</v>
      </c>
    </row>
    <row r="32" spans="1:5" s="17" customFormat="1" ht="20.25" x14ac:dyDescent="0.25">
      <c r="A32" s="108"/>
      <c r="B32" s="8">
        <v>329312</v>
      </c>
      <c r="C32" s="7" t="s">
        <v>85</v>
      </c>
      <c r="D32" s="6">
        <v>3800</v>
      </c>
      <c r="E32" s="22">
        <v>3733.94</v>
      </c>
    </row>
    <row r="33" spans="1:5" s="17" customFormat="1" ht="40.5" x14ac:dyDescent="0.25">
      <c r="A33" s="108"/>
      <c r="B33" s="8">
        <v>329313</v>
      </c>
      <c r="C33" s="7" t="s">
        <v>84</v>
      </c>
      <c r="D33" s="6">
        <v>9500</v>
      </c>
      <c r="E33" s="22">
        <v>5738.47</v>
      </c>
    </row>
    <row r="34" spans="1:5" s="17" customFormat="1" ht="20.25" x14ac:dyDescent="0.25">
      <c r="A34" s="108"/>
      <c r="B34" s="8">
        <v>329910</v>
      </c>
      <c r="C34" s="7" t="s">
        <v>83</v>
      </c>
      <c r="D34" s="6">
        <v>600</v>
      </c>
      <c r="E34" s="22">
        <v>515</v>
      </c>
    </row>
    <row r="35" spans="1:5" s="17" customFormat="1" ht="40.5" x14ac:dyDescent="0.25">
      <c r="A35" s="108"/>
      <c r="B35" s="8">
        <v>381140</v>
      </c>
      <c r="C35" s="7" t="s">
        <v>82</v>
      </c>
      <c r="D35" s="6">
        <v>6000</v>
      </c>
      <c r="E35" s="22">
        <v>6000</v>
      </c>
    </row>
    <row r="36" spans="1:5" s="17" customFormat="1" ht="20.25" x14ac:dyDescent="0.25">
      <c r="A36" s="108"/>
      <c r="B36" s="12"/>
      <c r="C36" s="51"/>
      <c r="D36" s="43"/>
      <c r="E36" s="42"/>
    </row>
    <row r="37" spans="1:5" s="17" customFormat="1" ht="40.5" x14ac:dyDescent="0.25">
      <c r="A37" s="140" t="s">
        <v>81</v>
      </c>
      <c r="B37" s="141"/>
      <c r="C37" s="46" t="s">
        <v>80</v>
      </c>
      <c r="D37" s="45">
        <f>D38</f>
        <v>6600</v>
      </c>
      <c r="E37" s="44">
        <f>E38</f>
        <v>2905.1899999999996</v>
      </c>
    </row>
    <row r="38" spans="1:5" s="17" customFormat="1" ht="20.25" x14ac:dyDescent="0.25">
      <c r="A38" s="106" t="s">
        <v>9</v>
      </c>
      <c r="B38" s="107"/>
      <c r="C38" s="14" t="s">
        <v>8</v>
      </c>
      <c r="D38" s="33">
        <f>SUM(D40:D45)</f>
        <v>6600</v>
      </c>
      <c r="E38" s="32">
        <f>SUM(E40:E45)</f>
        <v>2905.1899999999996</v>
      </c>
    </row>
    <row r="39" spans="1:5" s="17" customFormat="1" ht="20.25" x14ac:dyDescent="0.25">
      <c r="A39" s="108"/>
      <c r="B39" s="12"/>
      <c r="C39" s="11"/>
      <c r="D39" s="43"/>
      <c r="E39" s="42"/>
    </row>
    <row r="40" spans="1:5" s="17" customFormat="1" ht="20.25" x14ac:dyDescent="0.25">
      <c r="A40" s="108"/>
      <c r="B40" s="8">
        <v>322140</v>
      </c>
      <c r="C40" s="7" t="s">
        <v>79</v>
      </c>
      <c r="D40" s="6">
        <v>100</v>
      </c>
      <c r="E40" s="22">
        <v>43.85</v>
      </c>
    </row>
    <row r="41" spans="1:5" s="17" customFormat="1" ht="20.25" x14ac:dyDescent="0.25">
      <c r="A41" s="108"/>
      <c r="B41" s="8">
        <v>322330</v>
      </c>
      <c r="C41" s="7" t="s">
        <v>78</v>
      </c>
      <c r="D41" s="6">
        <v>200</v>
      </c>
      <c r="E41" s="22">
        <v>146</v>
      </c>
    </row>
    <row r="42" spans="1:5" s="17" customFormat="1" ht="20.25" x14ac:dyDescent="0.25">
      <c r="A42" s="108"/>
      <c r="B42" s="8">
        <v>322390</v>
      </c>
      <c r="C42" s="23" t="s">
        <v>77</v>
      </c>
      <c r="D42" s="6">
        <v>1500</v>
      </c>
      <c r="E42" s="22">
        <v>790.05</v>
      </c>
    </row>
    <row r="43" spans="1:5" s="17" customFormat="1" ht="20.25" x14ac:dyDescent="0.25">
      <c r="A43" s="108"/>
      <c r="B43" s="8">
        <v>322410</v>
      </c>
      <c r="C43" s="23" t="s">
        <v>76</v>
      </c>
      <c r="D43" s="6">
        <v>800</v>
      </c>
      <c r="E43" s="22">
        <v>221.19</v>
      </c>
    </row>
    <row r="44" spans="1:5" s="17" customFormat="1" ht="20.25" x14ac:dyDescent="0.25">
      <c r="A44" s="108"/>
      <c r="B44" s="8">
        <v>322510</v>
      </c>
      <c r="C44" s="23" t="s">
        <v>75</v>
      </c>
      <c r="D44" s="6">
        <v>2000</v>
      </c>
      <c r="E44" s="22">
        <v>0</v>
      </c>
    </row>
    <row r="45" spans="1:5" s="17" customFormat="1" ht="20.25" x14ac:dyDescent="0.25">
      <c r="A45" s="108"/>
      <c r="B45" s="8">
        <v>323290</v>
      </c>
      <c r="C45" s="23" t="s">
        <v>74</v>
      </c>
      <c r="D45" s="6">
        <v>2000</v>
      </c>
      <c r="E45" s="22">
        <v>1704.1</v>
      </c>
    </row>
    <row r="46" spans="1:5" s="17" customFormat="1" ht="20.25" x14ac:dyDescent="0.25">
      <c r="A46" s="108"/>
      <c r="B46" s="8"/>
      <c r="C46" s="23"/>
      <c r="D46" s="6"/>
      <c r="E46" s="22"/>
    </row>
    <row r="47" spans="1:5" s="17" customFormat="1" ht="20.25" x14ac:dyDescent="0.25">
      <c r="A47" s="140" t="s">
        <v>73</v>
      </c>
      <c r="B47" s="141"/>
      <c r="C47" s="46" t="s">
        <v>72</v>
      </c>
      <c r="D47" s="45">
        <f>SUM(D50)</f>
        <v>7000</v>
      </c>
      <c r="E47" s="44">
        <f>E48</f>
        <v>7000</v>
      </c>
    </row>
    <row r="48" spans="1:5" s="17" customFormat="1" ht="20.25" x14ac:dyDescent="0.25">
      <c r="A48" s="106" t="s">
        <v>9</v>
      </c>
      <c r="B48" s="107"/>
      <c r="C48" s="14" t="s">
        <v>8</v>
      </c>
      <c r="D48" s="33">
        <f>D50</f>
        <v>7000</v>
      </c>
      <c r="E48" s="32">
        <f>E50</f>
        <v>7000</v>
      </c>
    </row>
    <row r="49" spans="1:5" s="17" customFormat="1" ht="20.25" x14ac:dyDescent="0.25">
      <c r="A49" s="108"/>
      <c r="B49" s="12"/>
      <c r="C49" s="11"/>
      <c r="D49" s="43"/>
      <c r="E49" s="42"/>
    </row>
    <row r="50" spans="1:5" s="17" customFormat="1" ht="20.25" x14ac:dyDescent="0.25">
      <c r="A50" s="108"/>
      <c r="B50" s="8">
        <v>381120</v>
      </c>
      <c r="C50" s="23" t="s">
        <v>71</v>
      </c>
      <c r="D50" s="6">
        <v>7000</v>
      </c>
      <c r="E50" s="22">
        <v>7000</v>
      </c>
    </row>
    <row r="51" spans="1:5" s="17" customFormat="1" ht="21" thickBot="1" x14ac:dyDescent="0.3">
      <c r="A51" s="142"/>
      <c r="B51" s="30"/>
      <c r="C51" s="50"/>
      <c r="D51" s="29"/>
      <c r="E51" s="28"/>
    </row>
    <row r="52" spans="1:5" s="17" customFormat="1" ht="20.25" x14ac:dyDescent="0.25">
      <c r="A52" s="138" t="s">
        <v>70</v>
      </c>
      <c r="B52" s="139"/>
      <c r="C52" s="49" t="s">
        <v>69</v>
      </c>
      <c r="D52" s="48">
        <f>SUM(D55:D56)</f>
        <v>14000</v>
      </c>
      <c r="E52" s="47">
        <f>E53</f>
        <v>14000</v>
      </c>
    </row>
    <row r="53" spans="1:5" s="17" customFormat="1" ht="20.25" x14ac:dyDescent="0.25">
      <c r="A53" s="106" t="s">
        <v>9</v>
      </c>
      <c r="B53" s="107"/>
      <c r="C53" s="14" t="s">
        <v>8</v>
      </c>
      <c r="D53" s="33">
        <f>D55+D56</f>
        <v>14000</v>
      </c>
      <c r="E53" s="32">
        <f>E55+E56</f>
        <v>14000</v>
      </c>
    </row>
    <row r="54" spans="1:5" s="17" customFormat="1" ht="20.25" x14ac:dyDescent="0.25">
      <c r="A54" s="108"/>
      <c r="B54" s="12"/>
      <c r="C54" s="11"/>
      <c r="D54" s="43"/>
      <c r="E54" s="42"/>
    </row>
    <row r="55" spans="1:5" s="17" customFormat="1" ht="20.25" x14ac:dyDescent="0.25">
      <c r="A55" s="108"/>
      <c r="B55" s="41" t="s">
        <v>68</v>
      </c>
      <c r="C55" s="40" t="s">
        <v>67</v>
      </c>
      <c r="D55" s="6">
        <v>11000</v>
      </c>
      <c r="E55" s="22">
        <v>11000</v>
      </c>
    </row>
    <row r="56" spans="1:5" s="17" customFormat="1" ht="20.25" x14ac:dyDescent="0.25">
      <c r="A56" s="108"/>
      <c r="B56" s="41" t="s">
        <v>66</v>
      </c>
      <c r="C56" s="40" t="s">
        <v>65</v>
      </c>
      <c r="D56" s="6">
        <v>3000</v>
      </c>
      <c r="E56" s="22">
        <v>3000</v>
      </c>
    </row>
    <row r="57" spans="1:5" s="17" customFormat="1" ht="20.25" x14ac:dyDescent="0.25">
      <c r="A57" s="108"/>
      <c r="B57" s="41"/>
      <c r="C57" s="40"/>
      <c r="D57" s="6"/>
      <c r="E57" s="22"/>
    </row>
    <row r="58" spans="1:5" s="17" customFormat="1" ht="20.25" x14ac:dyDescent="0.25">
      <c r="A58" s="109" t="s">
        <v>64</v>
      </c>
      <c r="B58" s="110"/>
      <c r="C58" s="16" t="s">
        <v>63</v>
      </c>
      <c r="D58" s="15">
        <f>D59</f>
        <v>81760</v>
      </c>
      <c r="E58" s="27">
        <f>E59</f>
        <v>75360.719999999987</v>
      </c>
    </row>
    <row r="59" spans="1:5" s="17" customFormat="1" ht="20.25" x14ac:dyDescent="0.25">
      <c r="A59" s="106" t="s">
        <v>9</v>
      </c>
      <c r="B59" s="107"/>
      <c r="C59" s="14" t="s">
        <v>8</v>
      </c>
      <c r="D59" s="13">
        <f>SUM(D61:D69)</f>
        <v>81760</v>
      </c>
      <c r="E59" s="26">
        <f>SUM(E61:E69)</f>
        <v>75360.719999999987</v>
      </c>
    </row>
    <row r="60" spans="1:5" s="17" customFormat="1" ht="20.25" x14ac:dyDescent="0.25">
      <c r="A60" s="108"/>
      <c r="B60" s="12"/>
      <c r="C60" s="11"/>
      <c r="D60" s="10"/>
      <c r="E60" s="25"/>
    </row>
    <row r="61" spans="1:5" s="17" customFormat="1" ht="20.25" x14ac:dyDescent="0.25">
      <c r="A61" s="108"/>
      <c r="B61" s="8">
        <v>323490</v>
      </c>
      <c r="C61" s="7" t="s">
        <v>62</v>
      </c>
      <c r="D61" s="6">
        <v>1400</v>
      </c>
      <c r="E61" s="22">
        <v>929.06</v>
      </c>
    </row>
    <row r="62" spans="1:5" s="17" customFormat="1" ht="40.5" x14ac:dyDescent="0.25">
      <c r="A62" s="108"/>
      <c r="B62" s="8">
        <v>372120</v>
      </c>
      <c r="C62" s="23" t="s">
        <v>61</v>
      </c>
      <c r="D62" s="6">
        <v>10000</v>
      </c>
      <c r="E62" s="22">
        <v>8400</v>
      </c>
    </row>
    <row r="63" spans="1:5" s="17" customFormat="1" ht="20.25" x14ac:dyDescent="0.25">
      <c r="A63" s="108"/>
      <c r="B63" s="8">
        <v>372130</v>
      </c>
      <c r="C63" s="23" t="s">
        <v>60</v>
      </c>
      <c r="D63" s="6">
        <v>1600</v>
      </c>
      <c r="E63" s="22">
        <v>1114.8</v>
      </c>
    </row>
    <row r="64" spans="1:5" s="17" customFormat="1" ht="40.5" x14ac:dyDescent="0.25">
      <c r="A64" s="108"/>
      <c r="B64" s="8">
        <v>372190</v>
      </c>
      <c r="C64" s="7" t="s">
        <v>59</v>
      </c>
      <c r="D64" s="6">
        <v>42000</v>
      </c>
      <c r="E64" s="22">
        <v>41075</v>
      </c>
    </row>
    <row r="65" spans="1:25" s="17" customFormat="1" ht="20.25" x14ac:dyDescent="0.25">
      <c r="A65" s="108"/>
      <c r="B65" s="8">
        <v>372210</v>
      </c>
      <c r="C65" s="23" t="s">
        <v>58</v>
      </c>
      <c r="D65" s="6">
        <v>19000</v>
      </c>
      <c r="E65" s="22">
        <v>17926.560000000001</v>
      </c>
    </row>
    <row r="66" spans="1:25" s="17" customFormat="1" ht="20.25" x14ac:dyDescent="0.25">
      <c r="A66" s="108"/>
      <c r="B66" s="8">
        <v>372230</v>
      </c>
      <c r="C66" s="23" t="s">
        <v>57</v>
      </c>
      <c r="D66" s="6">
        <v>500</v>
      </c>
      <c r="E66" s="22">
        <v>252.17</v>
      </c>
    </row>
    <row r="67" spans="1:25" s="17" customFormat="1" ht="20.25" x14ac:dyDescent="0.25">
      <c r="A67" s="108"/>
      <c r="B67" s="8">
        <v>372290</v>
      </c>
      <c r="C67" s="23" t="s">
        <v>56</v>
      </c>
      <c r="D67" s="6">
        <v>1200</v>
      </c>
      <c r="E67" s="22">
        <v>603.98</v>
      </c>
    </row>
    <row r="68" spans="1:25" s="17" customFormat="1" ht="20.25" x14ac:dyDescent="0.25">
      <c r="A68" s="108"/>
      <c r="B68" s="8">
        <v>381180</v>
      </c>
      <c r="C68" s="23" t="s">
        <v>55</v>
      </c>
      <c r="D68" s="6">
        <v>5060</v>
      </c>
      <c r="E68" s="22">
        <v>5059.1499999999996</v>
      </c>
    </row>
    <row r="69" spans="1:25" s="17" customFormat="1" ht="40.5" x14ac:dyDescent="0.25">
      <c r="A69" s="108"/>
      <c r="B69" s="8">
        <v>383110</v>
      </c>
      <c r="C69" s="40" t="s">
        <v>54</v>
      </c>
      <c r="D69" s="6">
        <v>1000</v>
      </c>
      <c r="E69" s="22">
        <v>0</v>
      </c>
    </row>
    <row r="70" spans="1:25" s="17" customFormat="1" ht="20.25" x14ac:dyDescent="0.25">
      <c r="A70" s="108"/>
      <c r="B70" s="8"/>
      <c r="C70" s="40"/>
      <c r="D70" s="6"/>
      <c r="E70" s="22"/>
    </row>
    <row r="71" spans="1:25" s="77" customFormat="1" ht="20.25" x14ac:dyDescent="0.25">
      <c r="A71" s="109" t="s">
        <v>53</v>
      </c>
      <c r="B71" s="110"/>
      <c r="C71" s="16" t="s">
        <v>52</v>
      </c>
      <c r="D71" s="15">
        <f>D72+D82</f>
        <v>367900</v>
      </c>
      <c r="E71" s="27">
        <f>E72+E82</f>
        <v>355968.41999999993</v>
      </c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</row>
    <row r="72" spans="1:25" s="77" customFormat="1" ht="20.25" x14ac:dyDescent="0.25">
      <c r="A72" s="106" t="s">
        <v>9</v>
      </c>
      <c r="B72" s="107"/>
      <c r="C72" s="14" t="s">
        <v>8</v>
      </c>
      <c r="D72" s="33">
        <f>SUM(D74:D80)</f>
        <v>282900</v>
      </c>
      <c r="E72" s="32">
        <f>SUM(E74:E80)</f>
        <v>275681.41999999993</v>
      </c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</row>
    <row r="73" spans="1:25" s="77" customFormat="1" ht="20.25" x14ac:dyDescent="0.25">
      <c r="A73" s="39"/>
      <c r="B73" s="12"/>
      <c r="C73" s="11"/>
      <c r="D73" s="10"/>
      <c r="E73" s="25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</row>
    <row r="74" spans="1:25" s="77" customFormat="1" ht="40.5" x14ac:dyDescent="0.25">
      <c r="A74" s="36"/>
      <c r="B74" s="12">
        <v>352210</v>
      </c>
      <c r="C74" s="38" t="s">
        <v>51</v>
      </c>
      <c r="D74" s="37">
        <v>235000</v>
      </c>
      <c r="E74" s="35">
        <v>231983</v>
      </c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</row>
    <row r="75" spans="1:25" s="17" customFormat="1" ht="40.5" x14ac:dyDescent="0.25">
      <c r="A75" s="36"/>
      <c r="B75" s="8">
        <v>366110</v>
      </c>
      <c r="C75" s="23" t="s">
        <v>50</v>
      </c>
      <c r="D75" s="6">
        <v>13500</v>
      </c>
      <c r="E75" s="35">
        <v>10759.59</v>
      </c>
    </row>
    <row r="76" spans="1:25" s="17" customFormat="1" ht="40.5" x14ac:dyDescent="0.25">
      <c r="A76" s="36"/>
      <c r="B76" s="8">
        <v>372191</v>
      </c>
      <c r="C76" s="23" t="s">
        <v>49</v>
      </c>
      <c r="D76" s="6">
        <v>10000</v>
      </c>
      <c r="E76" s="35">
        <v>9620</v>
      </c>
    </row>
    <row r="77" spans="1:25" s="17" customFormat="1" ht="40.5" x14ac:dyDescent="0.25">
      <c r="A77" s="36"/>
      <c r="B77" s="8">
        <v>372290</v>
      </c>
      <c r="C77" s="23" t="s">
        <v>48</v>
      </c>
      <c r="D77" s="6">
        <v>2000</v>
      </c>
      <c r="E77" s="35">
        <v>1959.99</v>
      </c>
    </row>
    <row r="78" spans="1:25" s="17" customFormat="1" ht="40.5" x14ac:dyDescent="0.25">
      <c r="A78" s="36"/>
      <c r="B78" s="8">
        <v>372291</v>
      </c>
      <c r="C78" s="23" t="s">
        <v>47</v>
      </c>
      <c r="D78" s="6">
        <v>16000</v>
      </c>
      <c r="E78" s="35">
        <v>14981.69</v>
      </c>
    </row>
    <row r="79" spans="1:25" s="17" customFormat="1" ht="40.5" x14ac:dyDescent="0.25">
      <c r="A79" s="36"/>
      <c r="B79" s="8">
        <v>372292</v>
      </c>
      <c r="C79" s="23" t="s">
        <v>46</v>
      </c>
      <c r="D79" s="6">
        <v>2400</v>
      </c>
      <c r="E79" s="35">
        <v>2395.4699999999998</v>
      </c>
    </row>
    <row r="80" spans="1:25" s="17" customFormat="1" ht="20.25" x14ac:dyDescent="0.25">
      <c r="A80" s="36"/>
      <c r="B80" s="8">
        <v>372295</v>
      </c>
      <c r="C80" s="23" t="s">
        <v>45</v>
      </c>
      <c r="D80" s="6">
        <v>4000</v>
      </c>
      <c r="E80" s="35">
        <v>3981.68</v>
      </c>
    </row>
    <row r="81" spans="1:5" s="17" customFormat="1" ht="20.25" x14ac:dyDescent="0.25">
      <c r="A81" s="34"/>
      <c r="B81" s="8"/>
      <c r="C81" s="23"/>
      <c r="D81" s="6"/>
      <c r="E81" s="22"/>
    </row>
    <row r="82" spans="1:5" s="17" customFormat="1" ht="20.25" x14ac:dyDescent="0.25">
      <c r="A82" s="106" t="s">
        <v>20</v>
      </c>
      <c r="B82" s="107"/>
      <c r="C82" s="14" t="s">
        <v>19</v>
      </c>
      <c r="D82" s="33">
        <f>D84</f>
        <v>85000</v>
      </c>
      <c r="E82" s="32">
        <f>E84+E85</f>
        <v>80287</v>
      </c>
    </row>
    <row r="83" spans="1:5" s="17" customFormat="1" ht="20.25" x14ac:dyDescent="0.25">
      <c r="A83" s="124"/>
      <c r="B83" s="8"/>
      <c r="C83" s="23"/>
      <c r="D83" s="6"/>
      <c r="E83" s="22"/>
    </row>
    <row r="84" spans="1:5" s="17" customFormat="1" ht="40.5" x14ac:dyDescent="0.25">
      <c r="A84" s="124"/>
      <c r="B84" s="8">
        <v>352210</v>
      </c>
      <c r="C84" s="23" t="s">
        <v>44</v>
      </c>
      <c r="D84" s="6">
        <v>85000</v>
      </c>
      <c r="E84" s="22">
        <v>73980</v>
      </c>
    </row>
    <row r="85" spans="1:5" s="17" customFormat="1" ht="20.25" x14ac:dyDescent="0.25">
      <c r="A85" s="124"/>
      <c r="B85" s="8"/>
      <c r="C85" s="23" t="s">
        <v>43</v>
      </c>
      <c r="D85" s="6"/>
      <c r="E85" s="22">
        <v>6307</v>
      </c>
    </row>
    <row r="86" spans="1:5" s="17" customFormat="1" ht="20.25" x14ac:dyDescent="0.25">
      <c r="A86" s="124"/>
      <c r="B86" s="8"/>
      <c r="C86" s="23"/>
      <c r="D86" s="6"/>
      <c r="E86" s="22"/>
    </row>
    <row r="87" spans="1:5" s="17" customFormat="1" ht="20.25" x14ac:dyDescent="0.25">
      <c r="A87" s="109" t="s">
        <v>42</v>
      </c>
      <c r="B87" s="110"/>
      <c r="C87" s="31" t="s">
        <v>41</v>
      </c>
      <c r="D87" s="15">
        <f>SUM(D90)</f>
        <v>13500</v>
      </c>
      <c r="E87" s="27">
        <f>E88</f>
        <v>13400</v>
      </c>
    </row>
    <row r="88" spans="1:5" s="17" customFormat="1" ht="20.25" x14ac:dyDescent="0.25">
      <c r="A88" s="106" t="s">
        <v>9</v>
      </c>
      <c r="B88" s="107"/>
      <c r="C88" s="14" t="s">
        <v>8</v>
      </c>
      <c r="D88" s="13">
        <f>D90</f>
        <v>13500</v>
      </c>
      <c r="E88" s="26">
        <f>E90</f>
        <v>13400</v>
      </c>
    </row>
    <row r="89" spans="1:5" s="17" customFormat="1" ht="20.25" x14ac:dyDescent="0.25">
      <c r="A89" s="124"/>
      <c r="B89" s="8"/>
      <c r="C89" s="23"/>
      <c r="D89" s="6"/>
      <c r="E89" s="22"/>
    </row>
    <row r="90" spans="1:5" s="17" customFormat="1" ht="20.25" x14ac:dyDescent="0.25">
      <c r="A90" s="124"/>
      <c r="B90" s="8">
        <v>381140</v>
      </c>
      <c r="C90" s="23" t="s">
        <v>40</v>
      </c>
      <c r="D90" s="6">
        <v>13500</v>
      </c>
      <c r="E90" s="22">
        <v>13400</v>
      </c>
    </row>
    <row r="91" spans="1:5" s="17" customFormat="1" ht="20.25" x14ac:dyDescent="0.25">
      <c r="A91" s="131"/>
      <c r="B91" s="21"/>
      <c r="C91" s="20"/>
      <c r="D91" s="19"/>
      <c r="E91" s="18"/>
    </row>
    <row r="92" spans="1:5" s="17" customFormat="1" ht="40.5" x14ac:dyDescent="0.25">
      <c r="A92" s="109" t="s">
        <v>39</v>
      </c>
      <c r="B92" s="110"/>
      <c r="C92" s="16" t="s">
        <v>38</v>
      </c>
      <c r="D92" s="15">
        <f>D93+D101+D111</f>
        <v>258800</v>
      </c>
      <c r="E92" s="27">
        <f>E93+E101+E111</f>
        <v>255789.83</v>
      </c>
    </row>
    <row r="93" spans="1:5" s="17" customFormat="1" ht="20.25" x14ac:dyDescent="0.25">
      <c r="A93" s="106" t="s">
        <v>9</v>
      </c>
      <c r="B93" s="107"/>
      <c r="C93" s="14" t="s">
        <v>8</v>
      </c>
      <c r="D93" s="13">
        <f>SUM(D95:D99)</f>
        <v>8400</v>
      </c>
      <c r="E93" s="26">
        <f>SUM(E95:E99)</f>
        <v>8016.94</v>
      </c>
    </row>
    <row r="94" spans="1:5" s="17" customFormat="1" ht="20.25" x14ac:dyDescent="0.25">
      <c r="A94" s="124"/>
      <c r="B94" s="8"/>
      <c r="C94" s="23"/>
      <c r="D94" s="6"/>
      <c r="E94" s="22"/>
    </row>
    <row r="95" spans="1:5" s="17" customFormat="1" ht="20.25" x14ac:dyDescent="0.25">
      <c r="A95" s="124"/>
      <c r="B95" s="8">
        <v>312120</v>
      </c>
      <c r="C95" s="7" t="s">
        <v>37</v>
      </c>
      <c r="D95" s="6">
        <v>5300</v>
      </c>
      <c r="E95" s="22">
        <v>5300</v>
      </c>
    </row>
    <row r="96" spans="1:5" s="17" customFormat="1" ht="20.25" x14ac:dyDescent="0.25">
      <c r="A96" s="124"/>
      <c r="B96" s="8">
        <v>312160</v>
      </c>
      <c r="C96" s="7" t="s">
        <v>36</v>
      </c>
      <c r="D96" s="6">
        <v>600</v>
      </c>
      <c r="E96" s="22">
        <v>300</v>
      </c>
    </row>
    <row r="97" spans="1:5" s="17" customFormat="1" ht="20.25" x14ac:dyDescent="0.25">
      <c r="A97" s="124"/>
      <c r="B97" s="8">
        <v>321210</v>
      </c>
      <c r="C97" s="7" t="s">
        <v>35</v>
      </c>
      <c r="D97" s="6">
        <v>800</v>
      </c>
      <c r="E97" s="22">
        <v>759.58</v>
      </c>
    </row>
    <row r="98" spans="1:5" s="17" customFormat="1" ht="20.25" x14ac:dyDescent="0.25">
      <c r="A98" s="124"/>
      <c r="B98" s="8">
        <v>323340</v>
      </c>
      <c r="C98" s="7" t="s">
        <v>18</v>
      </c>
      <c r="D98" s="6">
        <v>1400</v>
      </c>
      <c r="E98" s="22">
        <v>1400</v>
      </c>
    </row>
    <row r="99" spans="1:5" s="17" customFormat="1" ht="20.25" x14ac:dyDescent="0.25">
      <c r="A99" s="124"/>
      <c r="B99" s="8">
        <v>329230</v>
      </c>
      <c r="C99" s="7" t="s">
        <v>34</v>
      </c>
      <c r="D99" s="6">
        <v>300</v>
      </c>
      <c r="E99" s="22">
        <v>257.36</v>
      </c>
    </row>
    <row r="100" spans="1:5" s="17" customFormat="1" ht="20.25" x14ac:dyDescent="0.25">
      <c r="A100" s="124"/>
      <c r="B100" s="8"/>
      <c r="C100" s="7"/>
      <c r="D100" s="6"/>
      <c r="E100" s="22"/>
    </row>
    <row r="101" spans="1:5" s="17" customFormat="1" ht="20.25" x14ac:dyDescent="0.25">
      <c r="A101" s="125" t="s">
        <v>33</v>
      </c>
      <c r="B101" s="126"/>
      <c r="C101" s="81" t="s">
        <v>32</v>
      </c>
      <c r="D101" s="82">
        <f>SUM(D103:D106)</f>
        <v>212840</v>
      </c>
      <c r="E101" s="83">
        <f>SUM(E103:E107)</f>
        <v>210606.96</v>
      </c>
    </row>
    <row r="102" spans="1:5" s="17" customFormat="1" ht="20.25" x14ac:dyDescent="0.25">
      <c r="A102" s="118"/>
      <c r="B102" s="12"/>
      <c r="C102" s="11"/>
      <c r="D102" s="10"/>
      <c r="E102" s="25"/>
    </row>
    <row r="103" spans="1:5" s="17" customFormat="1" ht="20.25" x14ac:dyDescent="0.25">
      <c r="A103" s="127"/>
      <c r="B103" s="8">
        <v>311110</v>
      </c>
      <c r="C103" s="7" t="s">
        <v>30</v>
      </c>
      <c r="D103" s="6">
        <v>175950</v>
      </c>
      <c r="E103" s="22">
        <v>175023.56</v>
      </c>
    </row>
    <row r="104" spans="1:5" s="17" customFormat="1" ht="20.25" x14ac:dyDescent="0.25">
      <c r="A104" s="127"/>
      <c r="B104" s="8">
        <v>313210</v>
      </c>
      <c r="C104" s="7" t="s">
        <v>29</v>
      </c>
      <c r="D104" s="6">
        <v>26350</v>
      </c>
      <c r="E104" s="22">
        <v>26016.37</v>
      </c>
    </row>
    <row r="105" spans="1:5" s="17" customFormat="1" ht="40.5" x14ac:dyDescent="0.25">
      <c r="A105" s="127"/>
      <c r="B105" s="8">
        <v>321410</v>
      </c>
      <c r="C105" s="7" t="s">
        <v>28</v>
      </c>
      <c r="D105" s="6">
        <v>3400</v>
      </c>
      <c r="E105" s="22">
        <v>2466.27</v>
      </c>
    </row>
    <row r="106" spans="1:5" s="17" customFormat="1" ht="21" thickBot="1" x14ac:dyDescent="0.3">
      <c r="A106" s="128"/>
      <c r="B106" s="30">
        <v>372310</v>
      </c>
      <c r="C106" s="50" t="s">
        <v>27</v>
      </c>
      <c r="D106" s="29">
        <v>7140</v>
      </c>
      <c r="E106" s="28">
        <v>7100.76</v>
      </c>
    </row>
    <row r="107" spans="1:5" s="17" customFormat="1" ht="20.25" x14ac:dyDescent="0.25">
      <c r="A107" s="129"/>
      <c r="B107" s="84"/>
      <c r="C107" s="85" t="s">
        <v>31</v>
      </c>
      <c r="D107" s="86"/>
      <c r="E107" s="87"/>
    </row>
    <row r="108" spans="1:5" s="17" customFormat="1" ht="20.25" customHeight="1" x14ac:dyDescent="0.25">
      <c r="A108" s="127"/>
      <c r="B108" s="8"/>
      <c r="C108" s="23" t="s">
        <v>116</v>
      </c>
      <c r="D108" s="6"/>
      <c r="E108" s="22"/>
    </row>
    <row r="109" spans="1:5" s="17" customFormat="1" ht="20.25" customHeight="1" x14ac:dyDescent="0.25">
      <c r="A109" s="127"/>
      <c r="B109" s="8"/>
      <c r="C109" s="23" t="s">
        <v>118</v>
      </c>
      <c r="D109" s="6"/>
      <c r="E109" s="22">
        <v>-29219.53</v>
      </c>
    </row>
    <row r="110" spans="1:5" s="17" customFormat="1" ht="20.25" x14ac:dyDescent="0.25">
      <c r="A110" s="130"/>
      <c r="B110" s="8"/>
      <c r="C110" s="23"/>
      <c r="D110" s="6"/>
      <c r="E110" s="22"/>
    </row>
    <row r="111" spans="1:5" s="66" customFormat="1" ht="20.25" x14ac:dyDescent="0.25">
      <c r="A111" s="106" t="s">
        <v>20</v>
      </c>
      <c r="B111" s="107"/>
      <c r="C111" s="14" t="s">
        <v>19</v>
      </c>
      <c r="D111" s="33">
        <f>SUM(D113:D116)</f>
        <v>37560</v>
      </c>
      <c r="E111" s="32">
        <f>SUM(E113:E117)</f>
        <v>37165.93</v>
      </c>
    </row>
    <row r="112" spans="1:5" s="17" customFormat="1" ht="20.25" x14ac:dyDescent="0.25">
      <c r="A112" s="108"/>
      <c r="B112" s="12"/>
      <c r="C112" s="11"/>
      <c r="D112" s="10"/>
      <c r="E112" s="25"/>
    </row>
    <row r="113" spans="1:5" s="17" customFormat="1" ht="20.25" x14ac:dyDescent="0.25">
      <c r="A113" s="108"/>
      <c r="B113" s="8">
        <v>311110</v>
      </c>
      <c r="C113" s="7" t="s">
        <v>30</v>
      </c>
      <c r="D113" s="6">
        <v>31050</v>
      </c>
      <c r="E113" s="22">
        <v>30886.51</v>
      </c>
    </row>
    <row r="114" spans="1:5" s="17" customFormat="1" ht="20.25" x14ac:dyDescent="0.25">
      <c r="A114" s="108"/>
      <c r="B114" s="8">
        <v>313210</v>
      </c>
      <c r="C114" s="7" t="s">
        <v>29</v>
      </c>
      <c r="D114" s="6">
        <v>4650</v>
      </c>
      <c r="E114" s="22">
        <v>4591.1499999999996</v>
      </c>
    </row>
    <row r="115" spans="1:5" s="17" customFormat="1" ht="40.5" x14ac:dyDescent="0.25">
      <c r="A115" s="108"/>
      <c r="B115" s="8">
        <v>321410</v>
      </c>
      <c r="C115" s="7" t="s">
        <v>28</v>
      </c>
      <c r="D115" s="6">
        <v>600</v>
      </c>
      <c r="E115" s="22">
        <v>435.23</v>
      </c>
    </row>
    <row r="116" spans="1:5" s="17" customFormat="1" ht="20.25" x14ac:dyDescent="0.25">
      <c r="A116" s="108"/>
      <c r="B116" s="8">
        <v>372310</v>
      </c>
      <c r="C116" s="23" t="s">
        <v>27</v>
      </c>
      <c r="D116" s="6">
        <v>1260</v>
      </c>
      <c r="E116" s="22">
        <v>1253.04</v>
      </c>
    </row>
    <row r="117" spans="1:5" s="17" customFormat="1" ht="20.25" x14ac:dyDescent="0.25">
      <c r="A117" s="108"/>
      <c r="B117" s="8"/>
      <c r="C117" s="23" t="s">
        <v>26</v>
      </c>
      <c r="D117" s="6"/>
      <c r="E117" s="22"/>
    </row>
    <row r="118" spans="1:5" s="17" customFormat="1" ht="20.25" customHeight="1" x14ac:dyDescent="0.25">
      <c r="A118" s="108"/>
      <c r="B118" s="8"/>
      <c r="C118" s="23" t="s">
        <v>117</v>
      </c>
      <c r="D118" s="6"/>
      <c r="E118" s="22"/>
    </row>
    <row r="119" spans="1:5" s="17" customFormat="1" ht="20.25" customHeight="1" x14ac:dyDescent="0.25">
      <c r="A119" s="108"/>
      <c r="B119" s="8"/>
      <c r="C119" s="23" t="s">
        <v>118</v>
      </c>
      <c r="D119" s="6"/>
      <c r="E119" s="22">
        <v>-4014.69</v>
      </c>
    </row>
    <row r="120" spans="1:5" s="17" customFormat="1" ht="20.25" x14ac:dyDescent="0.25">
      <c r="A120" s="108"/>
      <c r="B120" s="8"/>
      <c r="C120" s="23"/>
      <c r="D120" s="6"/>
      <c r="E120" s="22"/>
    </row>
    <row r="121" spans="1:5" s="5" customFormat="1" ht="20.25" x14ac:dyDescent="0.25">
      <c r="A121" s="109" t="s">
        <v>25</v>
      </c>
      <c r="B121" s="110"/>
      <c r="C121" s="16" t="s">
        <v>24</v>
      </c>
      <c r="D121" s="15">
        <f>D122</f>
        <v>29000</v>
      </c>
      <c r="E121" s="27">
        <f>E122</f>
        <v>28985.65</v>
      </c>
    </row>
    <row r="122" spans="1:5" s="5" customFormat="1" ht="20.25" x14ac:dyDescent="0.25">
      <c r="A122" s="106" t="s">
        <v>9</v>
      </c>
      <c r="B122" s="107"/>
      <c r="C122" s="14" t="s">
        <v>8</v>
      </c>
      <c r="D122" s="13">
        <f>D124</f>
        <v>29000</v>
      </c>
      <c r="E122" s="26">
        <f>E124</f>
        <v>28985.65</v>
      </c>
    </row>
    <row r="123" spans="1:5" s="5" customFormat="1" ht="20.25" x14ac:dyDescent="0.25">
      <c r="A123" s="108"/>
      <c r="B123" s="12"/>
      <c r="C123" s="11"/>
      <c r="D123" s="10"/>
      <c r="E123" s="25"/>
    </row>
    <row r="124" spans="1:5" s="5" customFormat="1" ht="40.5" x14ac:dyDescent="0.25">
      <c r="A124" s="108"/>
      <c r="B124" s="8">
        <v>323214</v>
      </c>
      <c r="C124" s="7" t="s">
        <v>23</v>
      </c>
      <c r="D124" s="6">
        <v>29000</v>
      </c>
      <c r="E124" s="22">
        <v>28985.65</v>
      </c>
    </row>
    <row r="125" spans="1:5" s="5" customFormat="1" ht="20.25" x14ac:dyDescent="0.25">
      <c r="A125" s="108"/>
      <c r="B125" s="8"/>
      <c r="C125" s="23"/>
      <c r="D125" s="6"/>
      <c r="E125" s="22"/>
    </row>
    <row r="126" spans="1:5" s="5" customFormat="1" ht="40.5" x14ac:dyDescent="0.25">
      <c r="A126" s="109" t="s">
        <v>22</v>
      </c>
      <c r="B126" s="110"/>
      <c r="C126" s="16" t="s">
        <v>21</v>
      </c>
      <c r="D126" s="15">
        <f>SUM(D127+D131)</f>
        <v>4300</v>
      </c>
      <c r="E126" s="27">
        <f>E127+E131</f>
        <v>4201.88</v>
      </c>
    </row>
    <row r="127" spans="1:5" s="17" customFormat="1" ht="20.25" x14ac:dyDescent="0.25">
      <c r="A127" s="106" t="s">
        <v>9</v>
      </c>
      <c r="B127" s="107"/>
      <c r="C127" s="14" t="s">
        <v>8</v>
      </c>
      <c r="D127" s="13">
        <f>SUM(D129:D129)</f>
        <v>209.81</v>
      </c>
      <c r="E127" s="26">
        <f>E129</f>
        <v>111.69</v>
      </c>
    </row>
    <row r="128" spans="1:5" s="17" customFormat="1" ht="20.25" x14ac:dyDescent="0.25">
      <c r="A128" s="124"/>
      <c r="B128" s="8"/>
      <c r="C128" s="23"/>
      <c r="D128" s="6"/>
      <c r="E128" s="22"/>
    </row>
    <row r="129" spans="1:5" s="17" customFormat="1" ht="20.25" x14ac:dyDescent="0.25">
      <c r="A129" s="124"/>
      <c r="B129" s="8">
        <v>323340</v>
      </c>
      <c r="C129" s="23" t="s">
        <v>18</v>
      </c>
      <c r="D129" s="6">
        <v>209.81</v>
      </c>
      <c r="E129" s="22">
        <v>111.69</v>
      </c>
    </row>
    <row r="130" spans="1:5" s="17" customFormat="1" ht="20.25" x14ac:dyDescent="0.25">
      <c r="A130" s="124"/>
      <c r="B130" s="8"/>
      <c r="C130" s="7"/>
      <c r="D130" s="6"/>
      <c r="E130" s="22"/>
    </row>
    <row r="131" spans="1:5" s="17" customFormat="1" ht="20.25" x14ac:dyDescent="0.25">
      <c r="A131" s="106" t="s">
        <v>20</v>
      </c>
      <c r="B131" s="107"/>
      <c r="C131" s="14" t="s">
        <v>19</v>
      </c>
      <c r="D131" s="13">
        <f>SUM(D133:D134)</f>
        <v>4090.19</v>
      </c>
      <c r="E131" s="26">
        <f>SUM(E133+E134)</f>
        <v>4090.19</v>
      </c>
    </row>
    <row r="132" spans="1:5" s="24" customFormat="1" ht="20.25" x14ac:dyDescent="0.25">
      <c r="A132" s="108"/>
      <c r="B132" s="12"/>
      <c r="C132" s="11"/>
      <c r="D132" s="10"/>
      <c r="E132" s="25"/>
    </row>
    <row r="133" spans="1:5" s="17" customFormat="1" ht="20.25" x14ac:dyDescent="0.25">
      <c r="A133" s="108"/>
      <c r="B133" s="8">
        <v>323340</v>
      </c>
      <c r="C133" s="23" t="s">
        <v>18</v>
      </c>
      <c r="D133" s="6">
        <v>410.81</v>
      </c>
      <c r="E133" s="22">
        <v>410.81</v>
      </c>
    </row>
    <row r="134" spans="1:5" s="17" customFormat="1" ht="20.25" x14ac:dyDescent="0.25">
      <c r="A134" s="108"/>
      <c r="B134" s="8">
        <v>323720</v>
      </c>
      <c r="C134" s="23" t="s">
        <v>17</v>
      </c>
      <c r="D134" s="6">
        <v>3679.38</v>
      </c>
      <c r="E134" s="22">
        <v>3679.38</v>
      </c>
    </row>
    <row r="135" spans="1:5" s="17" customFormat="1" ht="20.25" x14ac:dyDescent="0.25">
      <c r="A135" s="118"/>
      <c r="B135" s="21"/>
      <c r="C135" s="20" t="s">
        <v>16</v>
      </c>
      <c r="D135" s="19"/>
      <c r="E135" s="22"/>
    </row>
    <row r="136" spans="1:5" s="17" customFormat="1" ht="20.25" x14ac:dyDescent="0.25">
      <c r="A136" s="118"/>
      <c r="B136" s="21"/>
      <c r="C136" s="20"/>
      <c r="D136" s="19"/>
      <c r="E136" s="18"/>
    </row>
    <row r="137" spans="1:5" s="5" customFormat="1" ht="20.25" x14ac:dyDescent="0.25">
      <c r="A137" s="119" t="s">
        <v>15</v>
      </c>
      <c r="B137" s="120"/>
      <c r="C137" s="16" t="s">
        <v>14</v>
      </c>
      <c r="D137" s="15">
        <f>D138</f>
        <v>99500</v>
      </c>
      <c r="E137" s="27">
        <f>E138</f>
        <v>93147.97</v>
      </c>
    </row>
    <row r="138" spans="1:5" s="5" customFormat="1" ht="20.25" x14ac:dyDescent="0.25">
      <c r="A138" s="106" t="s">
        <v>9</v>
      </c>
      <c r="B138" s="107"/>
      <c r="C138" s="14" t="s">
        <v>8</v>
      </c>
      <c r="D138" s="13">
        <f>D140+D141</f>
        <v>99500</v>
      </c>
      <c r="E138" s="26">
        <f>E140+E141</f>
        <v>93147.97</v>
      </c>
    </row>
    <row r="139" spans="1:5" s="5" customFormat="1" ht="20.25" x14ac:dyDescent="0.25">
      <c r="A139" s="108"/>
      <c r="B139" s="12"/>
      <c r="C139" s="11"/>
      <c r="D139" s="10"/>
      <c r="E139" s="25"/>
    </row>
    <row r="140" spans="1:5" s="5" customFormat="1" ht="20.25" x14ac:dyDescent="0.25">
      <c r="A140" s="108"/>
      <c r="B140" s="8">
        <v>422310</v>
      </c>
      <c r="C140" s="7" t="s">
        <v>13</v>
      </c>
      <c r="D140" s="6">
        <v>6500</v>
      </c>
      <c r="E140" s="22">
        <v>4719.5</v>
      </c>
    </row>
    <row r="141" spans="1:5" s="5" customFormat="1" ht="20.25" x14ac:dyDescent="0.25">
      <c r="A141" s="108"/>
      <c r="B141" s="8">
        <v>451110</v>
      </c>
      <c r="C141" s="7" t="s">
        <v>12</v>
      </c>
      <c r="D141" s="6">
        <v>93000</v>
      </c>
      <c r="E141" s="22">
        <v>88428.47</v>
      </c>
    </row>
    <row r="142" spans="1:5" s="5" customFormat="1" ht="20.25" x14ac:dyDescent="0.25">
      <c r="A142" s="108"/>
      <c r="B142" s="8"/>
      <c r="C142" s="7"/>
      <c r="D142" s="6"/>
      <c r="E142" s="22"/>
    </row>
    <row r="143" spans="1:5" s="5" customFormat="1" ht="20.25" x14ac:dyDescent="0.25">
      <c r="A143" s="119" t="s">
        <v>11</v>
      </c>
      <c r="B143" s="120"/>
      <c r="C143" s="16" t="s">
        <v>10</v>
      </c>
      <c r="D143" s="15">
        <f>D144</f>
        <v>68000</v>
      </c>
      <c r="E143" s="27">
        <f>E144</f>
        <v>66972.459999999992</v>
      </c>
    </row>
    <row r="144" spans="1:5" s="5" customFormat="1" ht="20.25" x14ac:dyDescent="0.25">
      <c r="A144" s="106" t="s">
        <v>9</v>
      </c>
      <c r="B144" s="107"/>
      <c r="C144" s="14" t="s">
        <v>8</v>
      </c>
      <c r="D144" s="13">
        <f>SUM(D146:D148)</f>
        <v>68000</v>
      </c>
      <c r="E144" s="26">
        <f>SUM(E146:E148)</f>
        <v>66972.459999999992</v>
      </c>
    </row>
    <row r="145" spans="1:5" s="5" customFormat="1" ht="20.25" x14ac:dyDescent="0.25">
      <c r="A145" s="108"/>
      <c r="B145" s="12"/>
      <c r="C145" s="11"/>
      <c r="D145" s="10"/>
      <c r="E145" s="25"/>
    </row>
    <row r="146" spans="1:5" s="9" customFormat="1" ht="40.5" x14ac:dyDescent="0.25">
      <c r="A146" s="108"/>
      <c r="B146" s="8">
        <v>451111</v>
      </c>
      <c r="C146" s="7" t="s">
        <v>7</v>
      </c>
      <c r="D146" s="6">
        <v>2500</v>
      </c>
      <c r="E146" s="22">
        <v>2483.4299999999998</v>
      </c>
    </row>
    <row r="147" spans="1:5" s="5" customFormat="1" ht="40.5" x14ac:dyDescent="0.25">
      <c r="A147" s="108"/>
      <c r="B147" s="8">
        <v>451112</v>
      </c>
      <c r="C147" s="7" t="s">
        <v>6</v>
      </c>
      <c r="D147" s="6">
        <v>64000</v>
      </c>
      <c r="E147" s="22">
        <v>62989.03</v>
      </c>
    </row>
    <row r="148" spans="1:5" s="5" customFormat="1" ht="40.5" x14ac:dyDescent="0.25">
      <c r="A148" s="108"/>
      <c r="B148" s="8">
        <v>451114</v>
      </c>
      <c r="C148" s="7" t="s">
        <v>5</v>
      </c>
      <c r="D148" s="6">
        <v>1500</v>
      </c>
      <c r="E148" s="22">
        <v>1500</v>
      </c>
    </row>
    <row r="149" spans="1:5" s="5" customFormat="1" ht="20.25" x14ac:dyDescent="0.25">
      <c r="A149" s="108"/>
      <c r="B149" s="8"/>
      <c r="C149" s="7"/>
      <c r="D149" s="6"/>
      <c r="E149" s="22"/>
    </row>
    <row r="150" spans="1:5" s="1" customFormat="1" ht="20.25" x14ac:dyDescent="0.3">
      <c r="A150" s="88" t="s">
        <v>4</v>
      </c>
      <c r="B150" s="4"/>
      <c r="C150" s="3"/>
      <c r="D150" s="2">
        <f>D20+D37+D47+D52+D58+D71+D87+D92+D121+D137+D143+D126</f>
        <v>992230</v>
      </c>
      <c r="E150" s="89">
        <f>E20+E37+E47+E52+E58+E71+E87+E92+E121+E137+E143+E126</f>
        <v>951602.21999999986</v>
      </c>
    </row>
    <row r="151" spans="1:5" s="1" customFormat="1" ht="20.25" x14ac:dyDescent="0.3">
      <c r="A151" s="90"/>
      <c r="B151" s="91"/>
      <c r="C151" s="92"/>
      <c r="D151" s="93"/>
      <c r="E151" s="94"/>
    </row>
    <row r="152" spans="1:5" s="1" customFormat="1" ht="20.25" x14ac:dyDescent="0.3">
      <c r="A152" s="121" t="s">
        <v>3</v>
      </c>
      <c r="B152" s="122"/>
      <c r="C152" s="122"/>
      <c r="D152" s="122"/>
      <c r="E152" s="123"/>
    </row>
    <row r="153" spans="1:5" s="1" customFormat="1" ht="41.25" customHeight="1" x14ac:dyDescent="0.25">
      <c r="A153" s="101" t="s">
        <v>2</v>
      </c>
      <c r="B153" s="102"/>
      <c r="C153" s="102"/>
      <c r="D153" s="102"/>
      <c r="E153" s="103"/>
    </row>
    <row r="154" spans="1:5" s="1" customFormat="1" ht="20.25" x14ac:dyDescent="0.3">
      <c r="A154" s="95"/>
      <c r="B154" s="96"/>
      <c r="C154" s="96"/>
      <c r="D154" s="97"/>
      <c r="E154" s="98"/>
    </row>
    <row r="155" spans="1:5" s="1" customFormat="1" ht="20.25" x14ac:dyDescent="0.25">
      <c r="A155" s="101" t="s">
        <v>121</v>
      </c>
      <c r="B155" s="102"/>
      <c r="C155" s="102"/>
      <c r="D155" s="97"/>
      <c r="E155" s="111" t="s">
        <v>1</v>
      </c>
    </row>
    <row r="156" spans="1:5" s="1" customFormat="1" ht="20.25" x14ac:dyDescent="0.25">
      <c r="A156" s="104" t="s">
        <v>0</v>
      </c>
      <c r="B156" s="105"/>
      <c r="C156" s="105"/>
      <c r="D156" s="105"/>
      <c r="E156" s="111"/>
    </row>
    <row r="157" spans="1:5" s="1" customFormat="1" ht="20.25" customHeight="1" x14ac:dyDescent="0.25">
      <c r="A157" s="104" t="s">
        <v>120</v>
      </c>
      <c r="B157" s="105"/>
      <c r="C157" s="105"/>
      <c r="D157" s="97"/>
      <c r="E157" s="111"/>
    </row>
    <row r="158" spans="1:5" s="1" customFormat="1" ht="20.25" customHeight="1" x14ac:dyDescent="0.25">
      <c r="A158" s="99"/>
      <c r="B158" s="100"/>
      <c r="C158" s="100"/>
      <c r="D158" s="97"/>
      <c r="E158" s="111"/>
    </row>
    <row r="159" spans="1:5" s="1" customFormat="1" ht="21" customHeight="1" x14ac:dyDescent="0.25">
      <c r="A159" s="113"/>
      <c r="B159" s="114"/>
      <c r="C159" s="114"/>
      <c r="D159" s="114"/>
      <c r="E159" s="111"/>
    </row>
    <row r="160" spans="1:5" ht="21" customHeight="1" x14ac:dyDescent="0.25">
      <c r="A160" s="115"/>
      <c r="B160" s="114"/>
      <c r="C160" s="114"/>
      <c r="D160" s="114"/>
      <c r="E160" s="111"/>
    </row>
    <row r="161" spans="1:5" ht="21" customHeight="1" thickBot="1" x14ac:dyDescent="0.3">
      <c r="A161" s="116"/>
      <c r="B161" s="117"/>
      <c r="C161" s="117"/>
      <c r="D161" s="117"/>
      <c r="E161" s="112"/>
    </row>
  </sheetData>
  <mergeCells count="66">
    <mergeCell ref="A37:B37"/>
    <mergeCell ref="A38:B38"/>
    <mergeCell ref="A18:A19"/>
    <mergeCell ref="A20:B20"/>
    <mergeCell ref="A16:E16"/>
    <mergeCell ref="A9:E9"/>
    <mergeCell ref="A10:E10"/>
    <mergeCell ref="A11:E11"/>
    <mergeCell ref="A12:E12"/>
    <mergeCell ref="A13:E13"/>
    <mergeCell ref="A3:E3"/>
    <mergeCell ref="A4:E4"/>
    <mergeCell ref="A6:E6"/>
    <mergeCell ref="A7:E7"/>
    <mergeCell ref="A8:E8"/>
    <mergeCell ref="A5:E5"/>
    <mergeCell ref="A14:E14"/>
    <mergeCell ref="A58:B58"/>
    <mergeCell ref="A82:B82"/>
    <mergeCell ref="A88:B88"/>
    <mergeCell ref="A92:B92"/>
    <mergeCell ref="A59:B59"/>
    <mergeCell ref="A15:E15"/>
    <mergeCell ref="A54:A57"/>
    <mergeCell ref="A52:B52"/>
    <mergeCell ref="A53:B53"/>
    <mergeCell ref="A47:B47"/>
    <mergeCell ref="A22:A36"/>
    <mergeCell ref="A39:A46"/>
    <mergeCell ref="A48:B48"/>
    <mergeCell ref="A49:A51"/>
    <mergeCell ref="A21:B21"/>
    <mergeCell ref="A93:B93"/>
    <mergeCell ref="A72:B72"/>
    <mergeCell ref="A60:A70"/>
    <mergeCell ref="A87:B87"/>
    <mergeCell ref="A71:B71"/>
    <mergeCell ref="A89:A91"/>
    <mergeCell ref="A83:A86"/>
    <mergeCell ref="A137:B137"/>
    <mergeCell ref="A152:E152"/>
    <mergeCell ref="A94:A100"/>
    <mergeCell ref="A101:B101"/>
    <mergeCell ref="A128:A130"/>
    <mergeCell ref="A112:A120"/>
    <mergeCell ref="A111:B111"/>
    <mergeCell ref="A127:B127"/>
    <mergeCell ref="A121:B121"/>
    <mergeCell ref="A102:A106"/>
    <mergeCell ref="A107:A110"/>
    <mergeCell ref="A153:E153"/>
    <mergeCell ref="A157:C157"/>
    <mergeCell ref="A122:B122"/>
    <mergeCell ref="A123:A125"/>
    <mergeCell ref="A126:B126"/>
    <mergeCell ref="E155:E161"/>
    <mergeCell ref="A159:D161"/>
    <mergeCell ref="A156:D156"/>
    <mergeCell ref="A155:C155"/>
    <mergeCell ref="A131:B131"/>
    <mergeCell ref="A132:A136"/>
    <mergeCell ref="A145:A149"/>
    <mergeCell ref="A143:B143"/>
    <mergeCell ref="A138:B138"/>
    <mergeCell ref="A144:B144"/>
    <mergeCell ref="A139:A142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5" orientation="portrait" r:id="rId1"/>
  <rowBreaks count="1" manualBreakCount="1">
    <brk id="51" max="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List1</vt:lpstr>
      <vt:lpstr>List1!Podrucje_ispisa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Franjo</dc:creator>
  <cp:lastModifiedBy>Stjepan</cp:lastModifiedBy>
  <cp:lastPrinted>2026-05-25T07:13:14Z</cp:lastPrinted>
  <dcterms:created xsi:type="dcterms:W3CDTF">2015-06-05T18:19:34Z</dcterms:created>
  <dcterms:modified xsi:type="dcterms:W3CDTF">2026-06-05T07:27:47Z</dcterms:modified>
</cp:coreProperties>
</file>